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omments3.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agi" sheetId="1" state="visible" r:id="rId3"/>
    <sheet name="Lineages" sheetId="2" state="visible" r:id="rId4"/>
    <sheet name="Order Statistics" sheetId="3" state="visible" r:id="rId5"/>
    <sheet name="Tribunal Statistics" sheetId="4" state="visible" r:id="rId6"/>
    <sheet name="Population Statistics" sheetId="5" state="visible" r:id="rId7"/>
    <sheet name="House Statistics" sheetId="6" state="visible" r:id="rId8"/>
  </sheets>
  <definedNames>
    <definedName function="false" hidden="true" localSheetId="0" name="_xlnm._FilterDatabase" vbProcedure="false">Magi!$D$1:$D$1292</definedName>
    <definedName function="false" hidden="false" name="TotalMagi" vbProcedure="false">'Order Statistics'!$P$33</definedName>
  </definedNames>
  <calcPr iterateCount="100" refMode="A1" iterate="false" iterateDelta="0.001"/>
  <extLst>
    <ext xmlns:loext="http://schemas.libreoffice.org/" uri="{7626C862-2A13-11E5-B345-FEFF819CDC9F}">
      <loext:extCalcPr stringRefSyntax="CalcA1ExcelA1"/>
    </ext>
  </extLst>
</workbook>
</file>

<file path=xl/comments3.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Unbekannter Autor</author>
  </authors>
  <commentList>
    <comment ref="G65" authorId="0">
      <text>
        <r>
          <rPr>
            <sz val="10"/>
            <rFont val="Arial"/>
            <family val="2"/>
          </rPr>
          <t xml:space="preserve">+1 for Aiakia, who is also the Archon</t>
        </r>
      </text>
      <mc:AlternateContent>
        <mc:Choice Requires="v2">
          <commentPr autoFill="true" autoScale="false" colHidden="false" locked="false" rowHidden="false" textHAlign="justify" textVAlign="top">
            <anchor moveWithCells="false" sizeWithCells="false">
              <xdr:from>
                <xdr:col>7</xdr:col>
                <xdr:colOff>0</xdr:colOff>
                <xdr:row>60</xdr:row>
                <xdr:rowOff>0</xdr:rowOff>
              </xdr:from>
              <xdr:to>
                <xdr:col>8</xdr:col>
                <xdr:colOff>0</xdr:colOff>
                <xdr:row>61</xdr:row>
                <xdr:rowOff>0</xdr:rowOff>
              </xdr:to>
            </anchor>
          </commentPr>
        </mc:Choice>
        <mc:Fallback/>
      </mc:AlternateContent>
    </comment>
  </commentList>
</comments>
</file>

<file path=xl/sharedStrings.xml><?xml version="1.0" encoding="utf-8"?>
<sst xmlns="http://schemas.openxmlformats.org/spreadsheetml/2006/main" count="7451" uniqueCount="1770">
  <si>
    <t xml:space="preserve">Tribunal</t>
  </si>
  <si>
    <t xml:space="preserve">Covenant </t>
  </si>
  <si>
    <t xml:space="preserve">Name</t>
  </si>
  <si>
    <t xml:space="preserve">House</t>
  </si>
  <si>
    <t xml:space="preserve">Line</t>
  </si>
  <si>
    <t xml:space="preserve">Gender</t>
  </si>
  <si>
    <t xml:space="preserve">est. Age</t>
  </si>
  <si>
    <t xml:space="preserve">Known Age</t>
  </si>
  <si>
    <t xml:space="preserve">Order Rank</t>
  </si>
  <si>
    <t xml:space="preserve">Order Role</t>
  </si>
  <si>
    <t xml:space="preserve">House Rank</t>
  </si>
  <si>
    <t xml:space="preserve">House Role</t>
  </si>
  <si>
    <t xml:space="preserve">Parens</t>
  </si>
  <si>
    <t xml:space="preserve">Filii</t>
  </si>
  <si>
    <t xml:space="preserve">Gild</t>
  </si>
  <si>
    <t xml:space="preserve">Specialty</t>
  </si>
  <si>
    <t xml:space="preserve">Notes</t>
  </si>
  <si>
    <t xml:space="preserve">Reference</t>
  </si>
  <si>
    <t xml:space="preserve">Greater Alps</t>
  </si>
  <si>
    <t xml:space="preserve">The Cave of Twisting Shadows</t>
  </si>
  <si>
    <t xml:space="preserve">Muscaria </t>
  </si>
  <si>
    <t xml:space="preserve">Criamon</t>
  </si>
  <si>
    <t xml:space="preserve">Path of the Mirror</t>
  </si>
  <si>
    <t xml:space="preserve">f</t>
  </si>
  <si>
    <t xml:space="preserve">Primus</t>
  </si>
  <si>
    <t xml:space="preserve">Demetrius</t>
  </si>
  <si>
    <t xml:space="preserve">HoH:MC p. 44</t>
  </si>
  <si>
    <t xml:space="preserve">Circum Perfico</t>
  </si>
  <si>
    <t xml:space="preserve">Johannes</t>
  </si>
  <si>
    <t xml:space="preserve">Fortuito, Viscus</t>
  </si>
  <si>
    <t xml:space="preserve">m</t>
  </si>
  <si>
    <t xml:space="preserve">Yannes</t>
  </si>
  <si>
    <t xml:space="preserve">In SoI named Darius, pater of Muscaria</t>
  </si>
  <si>
    <t xml:space="preserve">Fortuito</t>
  </si>
  <si>
    <t xml:space="preserve">Gunther</t>
  </si>
  <si>
    <t xml:space="preserve">Frederico</t>
  </si>
  <si>
    <t xml:space="preserve">Hagen</t>
  </si>
  <si>
    <t xml:space="preserve">Quaesitor</t>
  </si>
  <si>
    <t xml:space="preserve">Flauberto the Difficult</t>
  </si>
  <si>
    <t xml:space="preserve">Latrunculus</t>
  </si>
  <si>
    <t xml:space="preserve">Aurelia</t>
  </si>
  <si>
    <t xml:space="preserve">Pellam</t>
  </si>
  <si>
    <t xml:space="preserve">Cato</t>
  </si>
  <si>
    <t xml:space="preserve">Phalene</t>
  </si>
  <si>
    <t xml:space="preserve">Innocu</t>
  </si>
  <si>
    <t xml:space="preserve">Regina</t>
  </si>
  <si>
    <t xml:space="preserve">Dexter of Bonisagus and Gribbinus</t>
  </si>
  <si>
    <t xml:space="preserve">Siobhan</t>
  </si>
  <si>
    <t xml:space="preserve">Vespasian the Avaricious</t>
  </si>
  <si>
    <t xml:space="preserve">Viscus</t>
  </si>
  <si>
    <t xml:space="preserve">CoTS chapter</t>
  </si>
  <si>
    <t xml:space="preserve">The Icy North</t>
  </si>
  <si>
    <t xml:space="preserve">Athena Alpina</t>
  </si>
  <si>
    <t xml:space="preserve">Guernicus</t>
  </si>
  <si>
    <t xml:space="preserve">Presiding Quaesitor</t>
  </si>
  <si>
    <t xml:space="preserve">Intellego</t>
  </si>
  <si>
    <t xml:space="preserve">Adrasteia</t>
  </si>
  <si>
    <t xml:space="preserve">Tytalus</t>
  </si>
  <si>
    <t xml:space="preserve">middle-aged</t>
  </si>
  <si>
    <t xml:space="preserve">Kentigern</t>
  </si>
  <si>
    <t xml:space="preserve">Ex Miscellanea</t>
  </si>
  <si>
    <t xml:space="preserve">Beast Master</t>
  </si>
  <si>
    <t xml:space="preserve">Magvillus Council</t>
  </si>
  <si>
    <t xml:space="preserve">Animal</t>
  </si>
  <si>
    <t xml:space="preserve">Vincent</t>
  </si>
  <si>
    <t xml:space="preserve">Archmage</t>
  </si>
  <si>
    <t xml:space="preserve">Hoplite</t>
  </si>
  <si>
    <t xml:space="preserve">Katrina</t>
  </si>
  <si>
    <t xml:space="preserve">Bjornaer</t>
  </si>
  <si>
    <t xml:space="preserve">wolverine heartbeats</t>
  </si>
  <si>
    <t xml:space="preserve">Rorschach Chapter</t>
  </si>
  <si>
    <t xml:space="preserve">Mary</t>
  </si>
  <si>
    <t xml:space="preserve">Mercere</t>
  </si>
  <si>
    <t xml:space="preserve">Mercurian</t>
  </si>
  <si>
    <t xml:space="preserve">illusions</t>
  </si>
  <si>
    <t xml:space="preserve">Rogitien</t>
  </si>
  <si>
    <t xml:space="preserve">longevity rituals</t>
  </si>
  <si>
    <t xml:space="preserve">Redcap</t>
  </si>
  <si>
    <t xml:space="preserve">Copper Rooster</t>
  </si>
  <si>
    <t xml:space="preserve">Ulrich</t>
  </si>
  <si>
    <t xml:space="preserve">Chief Redcap</t>
  </si>
  <si>
    <t xml:space="preserve">Juno’s Spire</t>
  </si>
  <si>
    <t xml:space="preserve">Pietro</t>
  </si>
  <si>
    <t xml:space="preserve">Flambeau</t>
  </si>
  <si>
    <t xml:space="preserve">lightning (ex-Tytalus)</t>
  </si>
  <si>
    <t xml:space="preserve">Chief Hoplite</t>
  </si>
  <si>
    <t xml:space="preserve">Tower of Ashes</t>
  </si>
  <si>
    <t xml:space="preserve">Jacinta filia Nicoli</t>
  </si>
  <si>
    <t xml:space="preserve">Apromor</t>
  </si>
  <si>
    <t xml:space="preserve">Nicoli/Nicolus</t>
  </si>
  <si>
    <t xml:space="preserve">Perdo</t>
  </si>
  <si>
    <t xml:space="preserve">CotIN Chapter A</t>
  </si>
  <si>
    <t xml:space="preserve">Jerbiton</t>
  </si>
  <si>
    <t xml:space="preserve">CotIN Chapter B</t>
  </si>
  <si>
    <t xml:space="preserve">CotIN Chapter C</t>
  </si>
  <si>
    <t xml:space="preserve">Verditius</t>
  </si>
  <si>
    <t xml:space="preserve">CotIN Chapter D</t>
  </si>
  <si>
    <t xml:space="preserve">CotIN Chapter E</t>
  </si>
  <si>
    <t xml:space="preserve">Tabularium</t>
  </si>
  <si>
    <t xml:space="preserve">Where Journeys End</t>
  </si>
  <si>
    <t xml:space="preserve">Yselt</t>
  </si>
  <si>
    <t xml:space="preserve">Merinita</t>
  </si>
  <si>
    <t xml:space="preserve">Rosalia</t>
  </si>
  <si>
    <t xml:space="preserve">Carlo</t>
  </si>
  <si>
    <t xml:space="preserve">Charlotte</t>
  </si>
  <si>
    <t xml:space="preserve">Lupina</t>
  </si>
  <si>
    <t xml:space="preserve">Giselle</t>
  </si>
  <si>
    <t xml:space="preserve">Bertrand</t>
  </si>
  <si>
    <t xml:space="preserve">Capra</t>
  </si>
  <si>
    <t xml:space="preserve">Bullfinch</t>
  </si>
  <si>
    <t xml:space="preserve">ibex (Alpine goat) heartbeast.</t>
  </si>
  <si>
    <t xml:space="preserve">Miklos</t>
  </si>
  <si>
    <t xml:space="preserve">Kosma</t>
  </si>
  <si>
    <t xml:space="preserve">Eginhard</t>
  </si>
  <si>
    <t xml:space="preserve">Caspar</t>
  </si>
  <si>
    <t xml:space="preserve">lammergeir heartbeast</t>
  </si>
  <si>
    <t xml:space="preserve">Kamillia</t>
  </si>
  <si>
    <t xml:space="preserve">Bamber</t>
  </si>
  <si>
    <t xml:space="preserve">The Sinews of Knowledge</t>
  </si>
  <si>
    <t xml:space="preserve">Philomena</t>
  </si>
  <si>
    <t xml:space="preserve">Bonisagus</t>
  </si>
  <si>
    <t xml:space="preserve">dendrophori</t>
  </si>
  <si>
    <t xml:space="preserve">Rafe</t>
  </si>
  <si>
    <t xml:space="preserve">Paxon</t>
  </si>
  <si>
    <t xml:space="preserve">Valentin</t>
  </si>
  <si>
    <t xml:space="preserve">Hubert</t>
  </si>
  <si>
    <t xml:space="preserve">Lorenz</t>
  </si>
  <si>
    <t xml:space="preserve">Balbina</t>
  </si>
  <si>
    <t xml:space="preserve">Seneca</t>
  </si>
  <si>
    <t xml:space="preserve">Sabastien</t>
  </si>
  <si>
    <t xml:space="preserve">Luise</t>
  </si>
  <si>
    <t xml:space="preserve">Rego Vim</t>
  </si>
  <si>
    <t xml:space="preserve">Cara</t>
  </si>
  <si>
    <t xml:space="preserve">Sigurd</t>
  </si>
  <si>
    <t xml:space="preserve">Serpent-whale heartbeast</t>
  </si>
  <si>
    <t xml:space="preserve">Ragoneda (a long-term visitor)</t>
  </si>
  <si>
    <t xml:space="preserve">Elisa</t>
  </si>
  <si>
    <t xml:space="preserve">Apprentice: Augustina (8th year)</t>
  </si>
  <si>
    <t xml:space="preserve">Corpus</t>
  </si>
  <si>
    <t xml:space="preserve">Tarragon Vale</t>
  </si>
  <si>
    <t xml:space="preserve">(Disappeared)</t>
  </si>
  <si>
    <t xml:space="preserve">(not a Quaesitor?)</t>
  </si>
  <si>
    <t xml:space="preserve">Cymena</t>
  </si>
  <si>
    <t xml:space="preserve">Currently a non-magical redcap, whose grandparents were from Tarragon Vale, lives at the site. (SoI p. 77)</t>
  </si>
  <si>
    <t xml:space="preserve">Valnastium</t>
  </si>
  <si>
    <t xml:space="preserve">Andru</t>
  </si>
  <si>
    <t xml:space="preserve">Astrolabe</t>
  </si>
  <si>
    <t xml:space="preserve">Sirocco, Chloe</t>
  </si>
  <si>
    <t xml:space="preserve">Imaginem</t>
  </si>
  <si>
    <t xml:space="preserve">(20 or 21 members including chapters p.79, 16 magi p.81)</t>
  </si>
  <si>
    <t xml:space="preserve">Constance</t>
  </si>
  <si>
    <t xml:space="preserve">Over 130</t>
  </si>
  <si>
    <t xml:space="preserve">Secundus</t>
  </si>
  <si>
    <t xml:space="preserve">Frederich (Verditius) et Vortimer (adoptive parens, Jerbiton)</t>
  </si>
  <si>
    <t xml:space="preserve">Angela</t>
  </si>
  <si>
    <t xml:space="preserve">Sourdine</t>
  </si>
  <si>
    <t xml:space="preserve">Bronwyn</t>
  </si>
  <si>
    <t xml:space="preserve">Sirocco</t>
  </si>
  <si>
    <t xml:space="preserve">Grazia</t>
  </si>
  <si>
    <t xml:space="preserve">Natura</t>
  </si>
  <si>
    <t xml:space="preserve">Kalliope</t>
  </si>
  <si>
    <t xml:space="preserve">Middle-aged</t>
  </si>
  <si>
    <t xml:space="preserve">Bibliophilus</t>
  </si>
  <si>
    <t xml:space="preserve">Josephine</t>
  </si>
  <si>
    <t xml:space="preserve">Lartan magus</t>
  </si>
  <si>
    <t xml:space="preserve">Theodore</t>
  </si>
  <si>
    <t xml:space="preserve">chef</t>
  </si>
  <si>
    <t xml:space="preserve">Francois</t>
  </si>
  <si>
    <t xml:space="preserve">Alban</t>
  </si>
  <si>
    <t xml:space="preserve">smith</t>
  </si>
  <si>
    <t xml:space="preserve">Chloe</t>
  </si>
  <si>
    <t xml:space="preserve">minstrel</t>
  </si>
  <si>
    <t xml:space="preserve">Carmine, a long-term non-member</t>
  </si>
  <si>
    <t xml:space="preserve">(visitor)</t>
  </si>
  <si>
    <t xml:space="preserve">(chair of Bonisagus)</t>
  </si>
  <si>
    <t xml:space="preserve">Trianoma</t>
  </si>
  <si>
    <t xml:space="preserve">Valn. Vienna chapter</t>
  </si>
  <si>
    <t xml:space="preserve">Valn. Constance chapter</t>
  </si>
  <si>
    <t xml:space="preserve">Valn. Saint Gallen chapter</t>
  </si>
  <si>
    <t xml:space="preserve">Valn. Geneva chapter</t>
  </si>
  <si>
    <t xml:space="preserve">New GA covenant</t>
  </si>
  <si>
    <t xml:space="preserve">Hibernia</t>
  </si>
  <si>
    <t xml:space="preserve">Praesis</t>
  </si>
  <si>
    <t xml:space="preserve">Ballack </t>
  </si>
  <si>
    <t xml:space="preserve">Princeps</t>
  </si>
  <si>
    <t xml:space="preserve">Báetáin </t>
  </si>
  <si>
    <t xml:space="preserve">Tremere</t>
  </si>
  <si>
    <t xml:space="preserve">Sigil is with his parens at Coeris</t>
  </si>
  <si>
    <t xml:space="preserve">Guillaume of Normandy </t>
  </si>
  <si>
    <t xml:space="preserve">Founder</t>
  </si>
  <si>
    <t xml:space="preserve">Ignem</t>
  </si>
  <si>
    <t xml:space="preserve">Cacht </t>
  </si>
  <si>
    <t xml:space="preserve">Path of Strife</t>
  </si>
  <si>
    <t xml:space="preserve">Ashenrise</t>
  </si>
  <si>
    <t xml:space="preserve">Helles</t>
  </si>
  <si>
    <t xml:space="preserve">Pollices</t>
  </si>
  <si>
    <t xml:space="preserve">Dyfrgi</t>
  </si>
  <si>
    <t xml:space="preserve">wolf heartbeast</t>
  </si>
  <si>
    <t xml:space="preserve">Tug</t>
  </si>
  <si>
    <t xml:space="preserve">Dorján</t>
  </si>
  <si>
    <t xml:space="preserve">Sigil held in Transylvania</t>
  </si>
  <si>
    <t xml:space="preserve">Konstanczia</t>
  </si>
  <si>
    <t xml:space="preserve">Lámbaird</t>
  </si>
  <si>
    <t xml:space="preserve">Dalton Ballaugh</t>
  </si>
  <si>
    <t xml:space="preserve">From the family Uí Broin </t>
  </si>
  <si>
    <t xml:space="preserve">Intellego, Ignem</t>
  </si>
  <si>
    <t xml:space="preserve">Brian Chilldara</t>
  </si>
  <si>
    <t xml:space="preserve">Cliodna inghean hIolair </t>
  </si>
  <si>
    <t xml:space="preserve">The Paruchia of Nerius</t>
  </si>
  <si>
    <t xml:space="preserve">Fedelmid</t>
  </si>
  <si>
    <t xml:space="preserve">Hermetic Céli Dé</t>
  </si>
  <si>
    <t xml:space="preserve">Indrechtach</t>
  </si>
  <si>
    <t xml:space="preserve">Cóemgen</t>
  </si>
  <si>
    <t xml:space="preserve">Circulus Ruber</t>
  </si>
  <si>
    <t xml:space="preserve">Milvia</t>
  </si>
  <si>
    <t xml:space="preserve">Praeco</t>
  </si>
  <si>
    <t xml:space="preserve">Visioturpis</t>
  </si>
  <si>
    <t xml:space="preserve">Conán Derg</t>
  </si>
  <si>
    <t xml:space="preserve">former Praeco</t>
  </si>
  <si>
    <t xml:space="preserve">Cliffheart</t>
  </si>
  <si>
    <t xml:space="preserve">Faisgia</t>
  </si>
  <si>
    <t xml:space="preserve">Styrbjórn</t>
  </si>
  <si>
    <t xml:space="preserve">Palantus</t>
  </si>
  <si>
    <t xml:space="preserve">Ruaidrí Mór</t>
  </si>
  <si>
    <t xml:space="preserve">Rego</t>
  </si>
  <si>
    <t xml:space="preserve">Áine Dhubh</t>
  </si>
  <si>
    <t xml:space="preserve">Herbam</t>
  </si>
  <si>
    <t xml:space="preserve">Coscrach Cam</t>
  </si>
  <si>
    <t xml:space="preserve">combat</t>
  </si>
  <si>
    <t xml:space="preserve">Elk‘s Run</t>
  </si>
  <si>
    <t xml:space="preserve">Oswald</t>
  </si>
  <si>
    <t xml:space="preserve">cannophori</t>
  </si>
  <si>
    <t xml:space="preserve">teaches two apprentices</t>
  </si>
  <si>
    <t xml:space="preserve">Gentle Gift</t>
  </si>
  <si>
    <t xml:space="preserve">Lugardis</t>
  </si>
  <si>
    <t xml:space="preserve">Blatant Gift</t>
  </si>
  <si>
    <t xml:space="preserve">Igneous Drake</t>
  </si>
  <si>
    <t xml:space="preserve">Mercer House of Leth Moga</t>
  </si>
  <si>
    <t xml:space="preserve">Diarmait mac Fergaile</t>
  </si>
  <si>
    <t xml:space="preserve">Fergal</t>
  </si>
  <si>
    <t xml:space="preserve">Gopstan</t>
  </si>
  <si>
    <t xml:space="preserve">Gopstan mac Diarmata</t>
  </si>
  <si>
    <t xml:space="preserve">Diarmait</t>
  </si>
  <si>
    <t xml:space="preserve">Ercc Cam</t>
  </si>
  <si>
    <t xml:space="preserve">Luathan</t>
  </si>
  <si>
    <t xml:space="preserve">Rónán </t>
  </si>
  <si>
    <t xml:space="preserve">Áine</t>
  </si>
  <si>
    <t xml:space="preserve">Mercer House of Leth Cuinn</t>
  </si>
  <si>
    <t xml:space="preserve">Dáire Cú Ua Dáire</t>
  </si>
  <si>
    <t xml:space="preserve">Cult of Heroes</t>
  </si>
  <si>
    <t xml:space="preserve">Dáire Direach</t>
  </si>
  <si>
    <t xml:space="preserve">Dáire an Chogaidh</t>
  </si>
  <si>
    <t xml:space="preserve">Dáire an Chogaidh mac Dáire Cú</t>
  </si>
  <si>
    <t xml:space="preserve">Dáire Cú</t>
  </si>
  <si>
    <t xml:space="preserve">Elen Bhodhar inghean Dáire Cú</t>
  </si>
  <si>
    <t xml:space="preserve">deaf</t>
  </si>
  <si>
    <t xml:space="preserve">(son/daughter of Dáire Cú Ua Dáire)</t>
  </si>
  <si>
    <t xml:space="preserve">(nephew of Dáire Cú Ua Dáire)</t>
  </si>
  <si>
    <t xml:space="preserve">Qui Sonant Pro Quieto</t>
  </si>
  <si>
    <t xml:space="preserve">Cantarus</t>
  </si>
  <si>
    <t xml:space="preserve">Finn and several others</t>
  </si>
  <si>
    <t xml:space="preserve">Finn Mac Cantarus</t>
  </si>
  <si>
    <t xml:space="preserve">Lewis</t>
  </si>
  <si>
    <t xml:space="preserve">Stonemason</t>
  </si>
  <si>
    <t xml:space="preserve">Turlough </t>
  </si>
  <si>
    <t xml:space="preserve">trained one apprentice</t>
  </si>
  <si>
    <t xml:space="preserve">spirit necromancer</t>
  </si>
  <si>
    <t xml:space="preserve">Vigil</t>
  </si>
  <si>
    <t xml:space="preserve">Éinri mac Cillíni mich Dáire Boircech </t>
  </si>
  <si>
    <t xml:space="preserve">Folk Mysteries</t>
  </si>
  <si>
    <t xml:space="preserve">Gráinne inghean Uaitéar</t>
  </si>
  <si>
    <t xml:space="preserve">Máel-ruanaid an Doire </t>
  </si>
  <si>
    <t xml:space="preserve">Maoilfhinnéin mac Lir</t>
  </si>
  <si>
    <t xml:space="preserve">Longmist</t>
  </si>
  <si>
    <t xml:space="preserve">Lugh-éccnaid</t>
  </si>
  <si>
    <t xml:space="preserve">Conchobor Crosach</t>
  </si>
  <si>
    <t xml:space="preserve">Cailleach Dhé Dherg </t>
  </si>
  <si>
    <t xml:space="preserve">Dara Connachtach </t>
  </si>
  <si>
    <t xml:space="preserve">Eochaid Dubh </t>
  </si>
  <si>
    <t xml:space="preserve">Mícheál Amhreaidh </t>
  </si>
  <si>
    <t xml:space="preserve">Wanderer</t>
  </si>
  <si>
    <t xml:space="preserve">Muirgen</t>
  </si>
  <si>
    <t xml:space="preserve">Nemthenga</t>
  </si>
  <si>
    <t xml:space="preserve">ToME p.11</t>
  </si>
  <si>
    <t xml:space="preserve">Eustace</t>
  </si>
  <si>
    <t xml:space="preserve">ToME p.13</t>
  </si>
  <si>
    <t xml:space="preserve">Clan Mac Tire</t>
  </si>
  <si>
    <t xml:space="preserve">Cú Chonnacht Cluasach</t>
  </si>
  <si>
    <t xml:space="preserve">old</t>
  </si>
  <si>
    <t xml:space="preserve">TtA p.118</t>
  </si>
  <si>
    <t xml:space="preserve">Bán</t>
  </si>
  <si>
    <t xml:space="preserve">white wolf heartbeast</t>
  </si>
  <si>
    <t xml:space="preserve">Caefloron (2e)</t>
  </si>
  <si>
    <t xml:space="preserve">Iberia</t>
  </si>
  <si>
    <t xml:space="preserve">Barcelona</t>
  </si>
  <si>
    <t xml:space="preserve">Farusca</t>
  </si>
  <si>
    <t xml:space="preserve">Carles</t>
  </si>
  <si>
    <t xml:space="preserve">Quiffara</t>
  </si>
  <si>
    <t xml:space="preserve">Franc Severél</t>
  </si>
  <si>
    <t xml:space="preserve">Matlus</t>
  </si>
  <si>
    <t xml:space="preserve">Agorsila and others</t>
  </si>
  <si>
    <t xml:space="preserve">Rego, Mentem</t>
  </si>
  <si>
    <t xml:space="preserve">Agorsila</t>
  </si>
  <si>
    <t xml:space="preserve">young</t>
  </si>
  <si>
    <t xml:space="preserve">Duresca</t>
  </si>
  <si>
    <t xml:space="preserve">Benedictus (Baruch)</t>
  </si>
  <si>
    <t xml:space="preserve">Maria</t>
  </si>
  <si>
    <t xml:space="preserve">Mentem</t>
  </si>
  <si>
    <t xml:space="preserve">Legera</t>
  </si>
  <si>
    <t xml:space="preserve">Diurnus</t>
  </si>
  <si>
    <t xml:space="preserve">Tacitus</t>
  </si>
  <si>
    <t xml:space="preserve">Veritas</t>
  </si>
  <si>
    <t xml:space="preserve">Antona</t>
  </si>
  <si>
    <t xml:space="preserve">Tresmillia</t>
  </si>
  <si>
    <t xml:space="preserve">Benedictus</t>
  </si>
  <si>
    <t xml:space="preserve">from S&amp;F</t>
  </si>
  <si>
    <t xml:space="preserve">Adelbert</t>
  </si>
  <si>
    <t xml:space="preserve">from http://forum.atlas-games.com/t/adelbert-a-magi-of-hermes-look-at-intellego-and-astrology/8146/</t>
  </si>
  <si>
    <t xml:space="preserve">Estáncia-es-Karida</t>
  </si>
  <si>
    <t xml:space="preserve">Teráh</t>
  </si>
  <si>
    <t xml:space="preserve">Alarcón</t>
  </si>
  <si>
    <t xml:space="preserve">Alvar Dawla</t>
  </si>
  <si>
    <t xml:space="preserve">ibn-Hudhayl</t>
  </si>
  <si>
    <t xml:space="preserve">Ishuah</t>
  </si>
  <si>
    <t xml:space="preserve">Adaiah</t>
  </si>
  <si>
    <t xml:space="preserve">Terril Adan</t>
  </si>
  <si>
    <t xml:space="preserve">Terram</t>
  </si>
  <si>
    <t xml:space="preserve">Ravas Jugat</t>
  </si>
  <si>
    <t xml:space="preserve">Abed-nego</t>
  </si>
  <si>
    <t xml:space="preserve">not a Hermetic magus</t>
  </si>
  <si>
    <t xml:space="preserve">Yusuf Abdul-Qadir</t>
  </si>
  <si>
    <t xml:space="preserve">Sufi dervish</t>
  </si>
  <si>
    <t xml:space="preserve">Jaferiya</t>
  </si>
  <si>
    <t xml:space="preserve">Rasus</t>
  </si>
  <si>
    <t xml:space="preserve">Karandos</t>
  </si>
  <si>
    <t xml:space="preserve">Releganta, Metron</t>
  </si>
  <si>
    <t xml:space="preserve">Tordus</t>
  </si>
  <si>
    <t xml:space="preserve">Releganta</t>
  </si>
  <si>
    <t xml:space="preserve">RoP:I p125</t>
  </si>
  <si>
    <t xml:space="preserve">Flagrare</t>
  </si>
  <si>
    <t xml:space="preserve">F&amp;F p. 101</t>
  </si>
  <si>
    <t xml:space="preserve">Dalum</t>
  </si>
  <si>
    <t xml:space="preserve">Lapho</t>
  </si>
  <si>
    <t xml:space="preserve">Metron</t>
  </si>
  <si>
    <t xml:space="preserve">Detur</t>
  </si>
  <si>
    <t xml:space="preserve">Suspirium</t>
  </si>
  <si>
    <t xml:space="preserve">Stellatus</t>
  </si>
  <si>
    <t xml:space="preserve">Clan Arelie</t>
  </si>
  <si>
    <t xml:space="preserve">HoH:MC p15</t>
  </si>
  <si>
    <t xml:space="preserve">Lacerta</t>
  </si>
  <si>
    <t xml:space="preserve">Natrix</t>
  </si>
  <si>
    <t xml:space="preserve">Merinita House Covenant</t>
  </si>
  <si>
    <t xml:space="preserve">Keepers of the Thousand Tales</t>
  </si>
  <si>
    <t xml:space="preserve">Hermetic Sahir</t>
  </si>
  <si>
    <t xml:space="preserve">Domus Sapientiae</t>
  </si>
  <si>
    <t xml:space="preserve">Alkhuzef</t>
  </si>
  <si>
    <t xml:space="preserve">Path of Walking Backwards</t>
  </si>
  <si>
    <t xml:space="preserve">Douban</t>
  </si>
  <si>
    <t xml:space="preserve">Nouronnihar</t>
  </si>
  <si>
    <t xml:space="preserve">Zayn</t>
  </si>
  <si>
    <t xml:space="preserve">unknown</t>
  </si>
  <si>
    <t xml:space="preserve">Gibraltar</t>
  </si>
  <si>
    <t xml:space="preserve">Malva</t>
  </si>
  <si>
    <t xml:space="preserve">Erichtho</t>
  </si>
  <si>
    <t xml:space="preserve">Exarch</t>
  </si>
  <si>
    <t xml:space="preserve">Antaîos</t>
  </si>
  <si>
    <t xml:space="preserve">Architect</t>
  </si>
  <si>
    <t xml:space="preserve">Crystalla (36)</t>
  </si>
  <si>
    <t xml:space="preserve">Panoptes</t>
  </si>
  <si>
    <t xml:space="preserve">Assessor</t>
  </si>
  <si>
    <t xml:space="preserve">60 ypg</t>
  </si>
  <si>
    <t xml:space="preserve">Cadmus (35)</t>
  </si>
  <si>
    <t xml:space="preserve">Tythibeus</t>
  </si>
  <si>
    <t xml:space="preserve">Signaller</t>
  </si>
  <si>
    <t xml:space="preserve">Cadmus</t>
  </si>
  <si>
    <t xml:space="preserve">Disputant</t>
  </si>
  <si>
    <t xml:space="preserve">In, Re, An, Me</t>
  </si>
  <si>
    <t xml:space="preserve">Crystalla</t>
  </si>
  <si>
    <t xml:space="preserve">mid-30s</t>
  </si>
  <si>
    <t xml:space="preserve">Montem Castellum</t>
  </si>
  <si>
    <t xml:space="preserve">Caesius</t>
  </si>
  <si>
    <t xml:space="preserve">Conflagratio</t>
  </si>
  <si>
    <t xml:space="preserve">Dominicus</t>
  </si>
  <si>
    <t xml:space="preserve">Hilargi</t>
  </si>
  <si>
    <t xml:space="preserve">Vindicalis</t>
  </si>
  <si>
    <t xml:space="preserve">Salamanca</t>
  </si>
  <si>
    <t xml:space="preserve">Hekrates</t>
  </si>
  <si>
    <t xml:space="preserve">Headmaster</t>
  </si>
  <si>
    <t xml:space="preserve">Mercer House of Iberia</t>
  </si>
  <si>
    <t xml:space="preserve">Yubal</t>
  </si>
  <si>
    <t xml:space="preserve">from FT</t>
  </si>
  <si>
    <t xml:space="preserve">Avira Cepheus</t>
  </si>
  <si>
    <t xml:space="preserve">Paolo</t>
  </si>
  <si>
    <t xml:space="preserve">Mercer House of Málaga</t>
  </si>
  <si>
    <t xml:space="preserve">Umar</t>
  </si>
  <si>
    <t xml:space="preserve">S&amp;F p.117</t>
  </si>
  <si>
    <t xml:space="preserve">Yasin</t>
  </si>
  <si>
    <t xml:space="preserve">Zaynab</t>
  </si>
  <si>
    <t xml:space="preserve">Keepers Covenant</t>
  </si>
  <si>
    <t xml:space="preserve">Hasan’s Dream</t>
  </si>
  <si>
    <t xml:space="preserve">Lunaria</t>
  </si>
  <si>
    <t xml:space="preserve">Unknown</t>
  </si>
  <si>
    <t xml:space="preserve">Glaucon</t>
  </si>
  <si>
    <t xml:space="preserve">Seeker</t>
  </si>
  <si>
    <t xml:space="preserve">HoH:TL p.14</t>
  </si>
  <si>
    <t xml:space="preserve">&gt;150</t>
  </si>
  <si>
    <t xml:space="preserve">Terrace</t>
  </si>
  <si>
    <t xml:space="preserve">Second-oldest after the Praeco</t>
  </si>
  <si>
    <t xml:space="preserve">Wanderer/Hermit</t>
  </si>
  <si>
    <t xml:space="preserve">Kourasméni</t>
  </si>
  <si>
    <t xml:space="preserve">Mythic Judaism p. 54</t>
  </si>
  <si>
    <t xml:space="preserve">Sorgina</t>
  </si>
  <si>
    <t xml:space="preserve">FaF p.92: far more Sorginak live in northern Iberia</t>
  </si>
  <si>
    <t xml:space="preserve">Levant</t>
  </si>
  <si>
    <t xml:space="preserve">Aedes Veritatis</t>
  </si>
  <si>
    <t xml:space="preserve">Sharaf al-Din ‘Umar</t>
  </si>
  <si>
    <t xml:space="preserve">Maryam al-Dimashqiyya of Jerbiton</t>
  </si>
  <si>
    <t xml:space="preserve">elementalist</t>
  </si>
  <si>
    <t xml:space="preserve">Amber the Golden</t>
  </si>
  <si>
    <t xml:space="preserve">(joined in 1188)</t>
  </si>
  <si>
    <t xml:space="preserve">Catullus (119)</t>
  </si>
  <si>
    <t xml:space="preserve">Wardat al-Quds</t>
  </si>
  <si>
    <t xml:space="preserve">joined the Order</t>
  </si>
  <si>
    <t xml:space="preserve">Domus Pacis</t>
  </si>
  <si>
    <t xml:space="preserve">Tau</t>
  </si>
  <si>
    <t xml:space="preserve">Sigma</t>
  </si>
  <si>
    <t xml:space="preserve">Felix</t>
  </si>
  <si>
    <t xml:space="preserve">(Gauntlet at 43)</t>
  </si>
  <si>
    <t xml:space="preserve">Raymond</t>
  </si>
  <si>
    <t xml:space="preserve">Esther</t>
  </si>
  <si>
    <t xml:space="preserve">(joined in 1197)</t>
  </si>
  <si>
    <t xml:space="preserve">Enrico Bellini</t>
  </si>
  <si>
    <t xml:space="preserve">Foothold</t>
  </si>
  <si>
    <t xml:space="preserve">Guillaume de Bourne </t>
  </si>
  <si>
    <t xml:space="preserve">Ignatia</t>
  </si>
  <si>
    <t xml:space="preserve">Rufus de Clary</t>
  </si>
  <si>
    <t xml:space="preserve">Gilles de Clary</t>
  </si>
  <si>
    <t xml:space="preserve">The Hermetic Embassy</t>
  </si>
  <si>
    <t xml:space="preserve">Aurora Borealis</t>
  </si>
  <si>
    <t xml:space="preserve">Marianne</t>
  </si>
  <si>
    <t xml:space="preserve">Corpus, Mentem</t>
  </si>
  <si>
    <t xml:space="preserve">Spiral</t>
  </si>
  <si>
    <t xml:space="preserve">Umberto</t>
  </si>
  <si>
    <t xml:space="preserve">Intellego Vim</t>
  </si>
  <si>
    <t xml:space="preserve">Urbs Rubra</t>
  </si>
  <si>
    <t xml:space="preserve">Fade</t>
  </si>
  <si>
    <t xml:space="preserve">oldest magi of the tribunal</t>
  </si>
  <si>
    <t xml:space="preserve">La</t>
  </si>
  <si>
    <t xml:space="preserve">Wraith</t>
  </si>
  <si>
    <t xml:space="preserve">Vox</t>
  </si>
  <si>
    <t xml:space="preserve">Urania</t>
  </si>
  <si>
    <t xml:space="preserve">Selene</t>
  </si>
  <si>
    <t xml:space="preserve">Myrtle</t>
  </si>
  <si>
    <t xml:space="preserve">Gagik</t>
  </si>
  <si>
    <t xml:space="preserve">Matthias</t>
  </si>
  <si>
    <t xml:space="preserve">Xerxes</t>
  </si>
  <si>
    <t xml:space="preserve">Alix</t>
  </si>
  <si>
    <t xml:space="preserve">Theodore Styppiotes </t>
  </si>
  <si>
    <t xml:space="preserve">Reynald</t>
  </si>
  <si>
    <t xml:space="preserve">Para Belli</t>
  </si>
  <si>
    <t xml:space="preserve">Tiberius</t>
  </si>
  <si>
    <t xml:space="preserve">Lucius</t>
  </si>
  <si>
    <t xml:space="preserve">Leo</t>
  </si>
  <si>
    <t xml:space="preserve">Hecate</t>
  </si>
  <si>
    <t xml:space="preserve">Torchere</t>
  </si>
  <si>
    <t xml:space="preserve">Flamberge</t>
  </si>
  <si>
    <t xml:space="preserve">Hector</t>
  </si>
  <si>
    <t xml:space="preserve">Ajax</t>
  </si>
  <si>
    <t xml:space="preserve">Aramis</t>
  </si>
  <si>
    <t xml:space="preserve">Caius Magnus </t>
  </si>
  <si>
    <t xml:space="preserve">Al-Arama</t>
  </si>
  <si>
    <t xml:space="preserve">Hergar</t>
  </si>
  <si>
    <t xml:space="preserve">Alfred</t>
  </si>
  <si>
    <t xml:space="preserve">Elaine</t>
  </si>
  <si>
    <t xml:space="preserve">Hildegard</t>
  </si>
  <si>
    <t xml:space="preserve">Mario de la Rosa</t>
  </si>
  <si>
    <t xml:space="preserve">Barnabas </t>
  </si>
  <si>
    <t xml:space="preserve">Ezra</t>
  </si>
  <si>
    <t xml:space="preserve">Zachariah</t>
  </si>
  <si>
    <t xml:space="preserve">Venti Rosa</t>
  </si>
  <si>
    <t xml:space="preserve">Thomasin</t>
  </si>
  <si>
    <t xml:space="preserve">Hengest</t>
  </si>
  <si>
    <t xml:space="preserve">Ibrahim</t>
  </si>
  <si>
    <t xml:space="preserve">Mahmud</t>
  </si>
  <si>
    <t xml:space="preserve">Simon</t>
  </si>
  <si>
    <t xml:space="preserve">Mutantes</t>
  </si>
  <si>
    <t xml:space="preserve">Dora</t>
  </si>
  <si>
    <t xml:space="preserve">Sarah</t>
  </si>
  <si>
    <t xml:space="preserve">Khayzuran</t>
  </si>
  <si>
    <t xml:space="preserve">Nur al-Din ‘Ali</t>
  </si>
  <si>
    <t xml:space="preserve">The Pyramids</t>
  </si>
  <si>
    <t xml:space="preserve">Ruth</t>
  </si>
  <si>
    <t xml:space="preserve">Orestes</t>
  </si>
  <si>
    <t xml:space="preserve">Pariah </t>
  </si>
  <si>
    <t xml:space="preserve">Celeriter</t>
  </si>
  <si>
    <t xml:space="preserve">The True Cross</t>
  </si>
  <si>
    <t xml:space="preserve">David</t>
  </si>
  <si>
    <t xml:space="preserve">Virgil</t>
  </si>
  <si>
    <t xml:space="preserve">Xydas </t>
  </si>
  <si>
    <t xml:space="preserve">Marcellus</t>
  </si>
  <si>
    <t xml:space="preserve">unknown covenants</t>
  </si>
  <si>
    <t xml:space="preserve">Currently the Tribunal of the Levant consists of 59 magi, of which some 48 live in covenants, the rest being wanderers or hermits. Magi of Houses Flambeau, Verditius, Criamon and Jerbiton are most commonly encountered, followed by members of Houses Tremere and Tytalus (BaS p99)</t>
  </si>
  <si>
    <t xml:space="preserve">Merinita Covenant</t>
  </si>
  <si>
    <t xml:space="preserve">Castellum Orientalis</t>
  </si>
  <si>
    <t xml:space="preserve">Scipio</t>
  </si>
  <si>
    <t xml:space="preserve">Rognvald</t>
  </si>
  <si>
    <t xml:space="preserve">Intellego Mentem</t>
  </si>
  <si>
    <t xml:space="preserve">Arash (formerly filius Rachel, of Criamon)</t>
  </si>
  <si>
    <t xml:space="preserve">refused to swear the Oath of Hermes</t>
  </si>
  <si>
    <t xml:space="preserve">Carmen</t>
  </si>
  <si>
    <t xml:space="preserve">5 ypg</t>
  </si>
  <si>
    <t xml:space="preserve">Robert Vasquez (Bellaquin)</t>
  </si>
  <si>
    <t xml:space="preserve">F&amp;F p.82</t>
  </si>
  <si>
    <t xml:space="preserve">Loch Leglean</t>
  </si>
  <si>
    <t xml:space="preserve">Horsingas</t>
  </si>
  <si>
    <t xml:space="preserve">Sir Edwin of Hexham</t>
  </si>
  <si>
    <t xml:space="preserve">Aelfred of Little Downing</t>
  </si>
  <si>
    <t xml:space="preserve">Whitburh Frithowebba</t>
  </si>
  <si>
    <t xml:space="preserve">the only quaesitor </t>
  </si>
  <si>
    <t xml:space="preserve">Giuseppe Del Mato</t>
  </si>
  <si>
    <t xml:space="preserve">Verox of Magvillus</t>
  </si>
  <si>
    <t xml:space="preserve">Sir Jehan of Surrey</t>
  </si>
  <si>
    <t xml:space="preserve">Cynewulf Gryreleoth of Horsingas</t>
  </si>
  <si>
    <t xml:space="preserve">Ealwynn of Keswick</t>
  </si>
  <si>
    <t xml:space="preserve">Clan Wilkis</t>
  </si>
  <si>
    <t xml:space="preserve">Hosvir Goatlegs filius Orn</t>
  </si>
  <si>
    <t xml:space="preserve">stoat heartbeast; sept of Orn (HoH:MC p15); married to Coenwulf</t>
  </si>
  <si>
    <t xml:space="preserve">Coenwulf Eofurcumbol</t>
  </si>
  <si>
    <t xml:space="preserve">Boar heartbeast; sept of Orn (HoH:MC p15); married to Ealwynn</t>
  </si>
  <si>
    <t xml:space="preserve">old (former chief of the covenant)</t>
  </si>
  <si>
    <t xml:space="preserve">Crun Clach</t>
  </si>
  <si>
    <t xml:space="preserve">Caitlin Suil Uaine</t>
  </si>
  <si>
    <t xml:space="preserve">Iain Mac Gabhan and others</t>
  </si>
  <si>
    <t xml:space="preserve">one of the most powerful mages in the world</t>
  </si>
  <si>
    <t xml:space="preserve">Alexander the Lame</t>
  </si>
  <si>
    <t xml:space="preserve">Apprentice: Aine (daughter of Caitlin)</t>
  </si>
  <si>
    <t xml:space="preserve">Iain Mac Gabhan</t>
  </si>
  <si>
    <t xml:space="preserve">Radislav am Polanach</t>
  </si>
  <si>
    <t xml:space="preserve">Seumas an Cat</t>
  </si>
  <si>
    <t xml:space="preserve">Mac Gruagach</t>
  </si>
  <si>
    <t xml:space="preserve">Calum Mac Lachlan</t>
  </si>
  <si>
    <t xml:space="preserve">Gruagach</t>
  </si>
  <si>
    <t xml:space="preserve">Domnhull Beg</t>
  </si>
  <si>
    <t xml:space="preserve">works on integrating the gruagach magical tradition</t>
  </si>
  <si>
    <t xml:space="preserve">Mungan Mor</t>
  </si>
  <si>
    <t xml:space="preserve">Mairi Sean</t>
  </si>
  <si>
    <t xml:space="preserve">Spirit Master</t>
  </si>
  <si>
    <t xml:space="preserve">Demetrios of Athens</t>
  </si>
  <si>
    <t xml:space="preserve">Fearghus Mac Mungan</t>
  </si>
  <si>
    <t xml:space="preserve">spirit mistress</t>
  </si>
  <si>
    <t xml:space="preserve">cousin of Mungan Mor</t>
  </si>
  <si>
    <t xml:space="preserve">Aonghus Lamh larran</t>
  </si>
  <si>
    <t xml:space="preserve">Nechtan Dubh</t>
  </si>
  <si>
    <t xml:space="preserve">Brude Deathless</t>
  </si>
  <si>
    <t xml:space="preserve">Taigh-Marsanta</t>
  </si>
  <si>
    <t xml:space="preserve">Thomas Verus</t>
  </si>
  <si>
    <t xml:space="preserve">the only member of House Mercere who makes Scotland part of his route</t>
  </si>
  <si>
    <t xml:space="preserve">Arch-Muein</t>
  </si>
  <si>
    <t xml:space="preserve">Pentaris</t>
  </si>
  <si>
    <t xml:space="preserve">Source: https://ironboundtome.wordpress.com/ars-magica/saga-ascendency-of-the-warp/ars-magica-tribunals/ (no Tremere in Tribunal book)</t>
  </si>
  <si>
    <t xml:space="preserve">Covenant of the Six Pillars</t>
  </si>
  <si>
    <t xml:space="preserve">Loch Lomond</t>
  </si>
  <si>
    <t xml:space="preserve">Whitenoch</t>
  </si>
  <si>
    <t xml:space="preserve">Isle of Arran</t>
  </si>
  <si>
    <t xml:space="preserve">Path of Beacons</t>
  </si>
  <si>
    <t xml:space="preserve">HoH:MC p.73</t>
  </si>
  <si>
    <t xml:space="preserve">Fully a fourth of the magi in the tribunal owe no allegiance to covenants [LotN]</t>
  </si>
  <si>
    <t xml:space="preserve">Pralix</t>
  </si>
  <si>
    <t xml:space="preserve">Damhadh-Duidsan</t>
  </si>
  <si>
    <t xml:space="preserve">Scinnfolk</t>
  </si>
  <si>
    <t xml:space="preserve">Columbae</t>
  </si>
  <si>
    <t xml:space="preserve">Pharmacopoeian</t>
  </si>
  <si>
    <t xml:space="preserve">Normandy</t>
  </si>
  <si>
    <t xml:space="preserve">Fudarus (Liege)</t>
  </si>
  <si>
    <t xml:space="preserve">Buliste</t>
  </si>
  <si>
    <t xml:space="preserve">Bulcis</t>
  </si>
  <si>
    <t xml:space="preserve">Harpax</t>
  </si>
  <si>
    <t xml:space="preserve">Exspectatio (Vassal of Fudarus)</t>
  </si>
  <si>
    <t xml:space="preserve">Adanos Lutorum</t>
  </si>
  <si>
    <t xml:space="preserve">friend of Harpax</t>
  </si>
  <si>
    <t xml:space="preserve">Kybella</t>
  </si>
  <si>
    <t xml:space="preserve">Titanoi</t>
  </si>
  <si>
    <t xml:space="preserve">genii loci</t>
  </si>
  <si>
    <t xml:space="preserve">friend of Buliste</t>
  </si>
  <si>
    <t xml:space="preserve">Iasper </t>
  </si>
  <si>
    <t xml:space="preserve">Adanos</t>
  </si>
  <si>
    <t xml:space="preserve">at least 40 year pg</t>
  </si>
  <si>
    <t xml:space="preserve">Montverte (Liege)</t>
  </si>
  <si>
    <t xml:space="preserve">Geirlaug</t>
  </si>
  <si>
    <t xml:space="preserve">~150</t>
  </si>
  <si>
    <t xml:space="preserve">Thormod</t>
  </si>
  <si>
    <t xml:space="preserve">Eduardus</t>
  </si>
  <si>
    <t xml:space="preserve">backs Buliste</t>
  </si>
  <si>
    <t xml:space="preserve">Rotgiers de Gerberoy</t>
  </si>
  <si>
    <t xml:space="preserve">Holds the sigils of the majority of the tribunal‘s Tremere magi</t>
  </si>
  <si>
    <t xml:space="preserve">Runild</t>
  </si>
  <si>
    <t xml:space="preserve">Terencia (21, Seuthopolis)</t>
  </si>
  <si>
    <t xml:space="preserve">Oleron (Liege)</t>
  </si>
  <si>
    <t xml:space="preserve">Caprican</t>
  </si>
  <si>
    <t xml:space="preserve">member of the Keepers of a Thousand Tales</t>
  </si>
  <si>
    <t xml:space="preserve">Amelie</t>
  </si>
  <si>
    <t xml:space="preserve">Aquam</t>
  </si>
  <si>
    <t xml:space="preserve">Quintinus</t>
  </si>
  <si>
    <t xml:space="preserve">Nidi (Vassal of Oleron)</t>
  </si>
  <si>
    <t xml:space="preserve">Regulus</t>
  </si>
  <si>
    <t xml:space="preserve">Luna</t>
  </si>
  <si>
    <t xml:space="preserve">Rat hear-beast</t>
  </si>
  <si>
    <t xml:space="preserve">Micropedus</t>
  </si>
  <si>
    <t xml:space="preserve">Weather</t>
  </si>
  <si>
    <t xml:space="preserve">Starling heart-beast</t>
  </si>
  <si>
    <t xml:space="preserve">Atsingani (Vassal of Montverte)</t>
  </si>
  <si>
    <t xml:space="preserve">Vivania</t>
  </si>
  <si>
    <t xml:space="preserve">Atsingani</t>
  </si>
  <si>
    <t xml:space="preserve">Aureliana</t>
  </si>
  <si>
    <t xml:space="preserve">Jacques</t>
  </si>
  <si>
    <t xml:space="preserve">10 years post Gauntlet</t>
  </si>
  <si>
    <t xml:space="preserve">Paris</t>
  </si>
  <si>
    <t xml:space="preserve">Anacrôn</t>
  </si>
  <si>
    <t xml:space="preserve">Anacrôn’s great-grandparens</t>
  </si>
  <si>
    <t xml:space="preserve">L&amp;L p.83</t>
  </si>
  <si>
    <t xml:space="preserve">Anacrôn’s great-great-grandmater</t>
  </si>
  <si>
    <t xml:space="preserve">Eboris</t>
  </si>
  <si>
    <t xml:space="preserve">Mathieus of Constantinople</t>
  </si>
  <si>
    <t xml:space="preserve">Maria of Constantinople</t>
  </si>
  <si>
    <t xml:space="preserve">Marcus of Paris</t>
  </si>
  <si>
    <t xml:space="preserve">Lapis Crudus (line of Sinapis)</t>
  </si>
  <si>
    <t xml:space="preserve">Somnifer</t>
  </si>
  <si>
    <t xml:space="preserve">Languidus</t>
  </si>
  <si>
    <t xml:space="preserve">dream magic</t>
  </si>
  <si>
    <t xml:space="preserve">Mnemon</t>
  </si>
  <si>
    <t xml:space="preserve">&gt;100</t>
  </si>
  <si>
    <t xml:space="preserve">at least 10 year pg</t>
  </si>
  <si>
    <t xml:space="preserve">Not trapped in the Regio, and not formally a member of the covenant; represents their interests to the tribunal.</t>
  </si>
  <si>
    <t xml:space="preserve">Conventio Florum (Liege)</t>
  </si>
  <si>
    <t xml:space="preserve">Rhesus</t>
  </si>
  <si>
    <t xml:space="preserve">Calvinus</t>
  </si>
  <si>
    <t xml:space="preserve">Apprentice: Sophia</t>
  </si>
  <si>
    <t xml:space="preserve">Alroy</t>
  </si>
  <si>
    <t xml:space="preserve">Apprentice in 5th year</t>
  </si>
  <si>
    <t xml:space="preserve">Prunellie</t>
  </si>
  <si>
    <t xml:space="preserve">visitor</t>
  </si>
  <si>
    <t xml:space="preserve">Spider’s Palace (Vassal of Florum)</t>
  </si>
  <si>
    <t xml:space="preserve">Requies Aeterna (Vassal of Florum)</t>
  </si>
  <si>
    <t xml:space="preserve">Eulogius</t>
  </si>
  <si>
    <t xml:space="preserve">Donatores Requietis Aeternae</t>
  </si>
  <si>
    <t xml:space="preserve">~130</t>
  </si>
  <si>
    <t xml:space="preserve">Henri and others</t>
  </si>
  <si>
    <t xml:space="preserve">Pe, Co, Me</t>
  </si>
  <si>
    <t xml:space="preserve">Henri</t>
  </si>
  <si>
    <t xml:space="preserve">Cunfin (Vassal of Confluensis)</t>
  </si>
  <si>
    <t xml:space="preserve">Eloi</t>
  </si>
  <si>
    <t xml:space="preserve">Jerome (Confluensis)</t>
  </si>
  <si>
    <t xml:space="preserve">Gentle Gift, Holy Magus?</t>
  </si>
  <si>
    <t xml:space="preserve">Angelus</t>
  </si>
  <si>
    <t xml:space="preserve">Valoran, filius of St. Nerius</t>
  </si>
  <si>
    <t xml:space="preserve">Holy Magus</t>
  </si>
  <si>
    <t xml:space="preserve">Celeres</t>
  </si>
  <si>
    <t xml:space="preserve">Artorius and others</t>
  </si>
  <si>
    <t xml:space="preserve">Artorius</t>
  </si>
  <si>
    <t xml:space="preserve">boukoloi</t>
  </si>
  <si>
    <t xml:space="preserve">Évrard de Tours</t>
  </si>
  <si>
    <t xml:space="preserve">Renaud Fouinon</t>
  </si>
  <si>
    <t xml:space="preserve">Goliard</t>
  </si>
  <si>
    <t xml:space="preserve">Hervé le Brun</t>
  </si>
  <si>
    <t xml:space="preserve">Atramentum Renatus (Vassal of Exspectatio)</t>
  </si>
  <si>
    <t xml:space="preserve">Helios</t>
  </si>
  <si>
    <t xml:space="preserve">Gulo</t>
  </si>
  <si>
    <t xml:space="preserve">Midusulf</t>
  </si>
  <si>
    <t xml:space="preserve">Iacula</t>
  </si>
  <si>
    <t xml:space="preserve">Philip</t>
  </si>
  <si>
    <t xml:space="preserve">Confluensis (Liege)</t>
  </si>
  <si>
    <t xml:space="preserve">Proctor</t>
  </si>
  <si>
    <t xml:space="preserve">Aristarcus</t>
  </si>
  <si>
    <t xml:space="preserve">Transitionalist</t>
  </si>
  <si>
    <t xml:space="preserve">Traditionalist</t>
  </si>
  <si>
    <t xml:space="preserve">Cavillor</t>
  </si>
  <si>
    <t xml:space="preserve">Valerian</t>
  </si>
  <si>
    <t xml:space="preserve">Terrae-magus</t>
  </si>
  <si>
    <t xml:space="preserve">spirit familiar</t>
  </si>
  <si>
    <t xml:space="preserve">Jerome</t>
  </si>
  <si>
    <t xml:space="preserve">Eloi (Cunfin)</t>
  </si>
  <si>
    <t xml:space="preserve">Augustina</t>
  </si>
  <si>
    <t xml:space="preserve">Traitor</t>
  </si>
  <si>
    <t xml:space="preserve">mater of Buliste</t>
  </si>
  <si>
    <t xml:space="preserve">unnamed Vassal of Confluensis</t>
  </si>
  <si>
    <t xml:space="preserve">L&amp;L p. 138</t>
  </si>
  <si>
    <t xml:space="preserve">Dragon‘s Rest (Vassal of Confluensis)</t>
  </si>
  <si>
    <t xml:space="preserve">Myrina</t>
  </si>
  <si>
    <t xml:space="preserve">Evangelium</t>
  </si>
  <si>
    <t xml:space="preserve">The Northern Seas</t>
  </si>
  <si>
    <t xml:space="preserve">Carles Magnus </t>
  </si>
  <si>
    <t xml:space="preserve">Hilde Oddfish </t>
  </si>
  <si>
    <t xml:space="preserve">Shark heart-beast</t>
  </si>
  <si>
    <t xml:space="preserve">Columba </t>
  </si>
  <si>
    <t xml:space="preserve">Matilda Page </t>
  </si>
  <si>
    <t xml:space="preserve">Tibor Milos</t>
  </si>
  <si>
    <t xml:space="preserve">Janus (91, Coeris)</t>
  </si>
  <si>
    <t xml:space="preserve">Andrew</t>
  </si>
  <si>
    <t xml:space="preserve">Eremite</t>
  </si>
  <si>
    <t xml:space="preserve">Porphyrion</t>
  </si>
  <si>
    <t xml:space="preserve">Terrae-magus, previously a member of Hedyosmos</t>
  </si>
  <si>
    <t xml:space="preserve">L&amp;L p. 132</t>
  </si>
  <si>
    <t xml:space="preserve">Tours</t>
  </si>
  <si>
    <t xml:space="preserve">ToH:R p.66</t>
  </si>
  <si>
    <t xml:space="preserve">Novgorod</t>
  </si>
  <si>
    <t xml:space="preserve">Three Lakes</t>
  </si>
  <si>
    <t xml:space="preserve">Andrei Soitkchin</t>
  </si>
  <si>
    <t xml:space="preserve">In, Me</t>
  </si>
  <si>
    <t xml:space="preserve">Pavel Chedyav</t>
  </si>
  <si>
    <t xml:space="preserve">Quaesitor (junior)</t>
  </si>
  <si>
    <t xml:space="preserve">Yury Beslav</t>
  </si>
  <si>
    <t xml:space="preserve">Patriarch of the Beslavichi clan</t>
  </si>
  <si>
    <t xml:space="preserve">Co, Me</t>
  </si>
  <si>
    <t xml:space="preserve">Georgi Yurivich</t>
  </si>
  <si>
    <t xml:space="preserve">Yury’s son and heir</t>
  </si>
  <si>
    <t xml:space="preserve">Batiba an Khatiba</t>
  </si>
  <si>
    <t xml:space="preserve">Cuman Shaman</t>
  </si>
  <si>
    <t xml:space="preserve">Zashya Miyovna</t>
  </si>
  <si>
    <t xml:space="preserve">Boris Davidovich</t>
  </si>
  <si>
    <t xml:space="preserve">Mu, Re, Co, An</t>
  </si>
  <si>
    <t xml:space="preserve">Swan heart-beast</t>
  </si>
  <si>
    <t xml:space="preserve">Susan of Wicklow</t>
  </si>
  <si>
    <t xml:space="preserve">Milvi Antiquiti</t>
  </si>
  <si>
    <t xml:space="preserve">Olga Deiaslavl</t>
  </si>
  <si>
    <t xml:space="preserve">76 (youngest by 15 years)</t>
  </si>
  <si>
    <t xml:space="preserve">Zashya</t>
  </si>
  <si>
    <t xml:space="preserve">Bear heart-beast</t>
  </si>
  <si>
    <t xml:space="preserve">Nicollo Parelli</t>
  </si>
  <si>
    <t xml:space="preserve">Thousand Caves</t>
  </si>
  <si>
    <t xml:space="preserve">Malincka Capcek</t>
  </si>
  <si>
    <t xml:space="preserve">Nastassia Baramov “the Firebird”</t>
  </si>
  <si>
    <t xml:space="preserve">Eagle heart-beast</t>
  </si>
  <si>
    <t xml:space="preserve">Rehamchi Danichev, Volkhv</t>
  </si>
  <si>
    <t xml:space="preserve">Volkhv</t>
  </si>
  <si>
    <t xml:space="preserve">Lelya Danichev, Volkhv, </t>
  </si>
  <si>
    <t xml:space="preserve">Basyl Karrimichi</t>
  </si>
  <si>
    <t xml:space="preserve">Otto Rattstein</t>
  </si>
  <si>
    <t xml:space="preserve">Lynx heart-beast</t>
  </si>
  <si>
    <t xml:space="preserve">Yakim ibn Rassur</t>
  </si>
  <si>
    <t xml:space="preserve">Narina Cheminov</t>
  </si>
  <si>
    <t xml:space="preserve">Horse heart-beast</t>
  </si>
  <si>
    <t xml:space="preserve">Pripet Major</t>
  </si>
  <si>
    <t xml:space="preserve">Yellina Ozwry</t>
  </si>
  <si>
    <t xml:space="preserve">Mu, An</t>
  </si>
  <si>
    <t xml:space="preserve">Otter heart-beast</t>
  </si>
  <si>
    <t xml:space="preserve">Vlachs von Hasstein</t>
  </si>
  <si>
    <t xml:space="preserve">Osprey heart-beast</t>
  </si>
  <si>
    <t xml:space="preserve">Casimi Ljech</t>
  </si>
  <si>
    <t xml:space="preserve">Water Ox heart-beast</t>
  </si>
  <si>
    <t xml:space="preserve">Miya Cossuri</t>
  </si>
  <si>
    <t xml:space="preserve">Heron heart-beast</t>
  </si>
  <si>
    <t xml:space="preserve">Lev Deniki</t>
  </si>
  <si>
    <t xml:space="preserve">Serpent heart-beast</t>
  </si>
  <si>
    <t xml:space="preserve">Stolitzya “the Swimmer”</t>
  </si>
  <si>
    <t xml:space="preserve">~200</t>
  </si>
  <si>
    <t xml:space="preserve">Black-Backed Turtle heart-beast</t>
  </si>
  <si>
    <t xml:space="preserve">Lecyzca</t>
  </si>
  <si>
    <t xml:space="preserve">Stanis Chechenko</t>
  </si>
  <si>
    <t xml:space="preserve">Kasina Popovich</t>
  </si>
  <si>
    <t xml:space="preserve">several</t>
  </si>
  <si>
    <t xml:space="preserve">Frania Popovich</t>
  </si>
  <si>
    <t xml:space="preserve">Tomaszi Klimowicz</t>
  </si>
  <si>
    <t xml:space="preserve">Ruprecht de Solange</t>
  </si>
  <si>
    <t xml:space="preserve">69 (youngest)</t>
  </si>
  <si>
    <t xml:space="preserve">Sanya Tianowicz </t>
  </si>
  <si>
    <t xml:space="preserve">Badger heart-beast</t>
  </si>
  <si>
    <t xml:space="preserve">Barchek Ocowski </t>
  </si>
  <si>
    <t xml:space="preserve">Yannes Kolski</t>
  </si>
  <si>
    <t xml:space="preserve">Labyrinth of Lanes</t>
  </si>
  <si>
    <t xml:space="preserve">Sigismondo</t>
  </si>
  <si>
    <t xml:space="preserve">https://gamesfromfolktales.com/my-books/sanctuary-of-ice-2/labyrinth-of-lanes/</t>
  </si>
  <si>
    <t xml:space="preserve">Teca</t>
  </si>
  <si>
    <t xml:space="preserve">John</t>
  </si>
  <si>
    <t xml:space="preserve">Hawk heart-beast</t>
  </si>
  <si>
    <t xml:space="preserve">Brett</t>
  </si>
  <si>
    <t xml:space="preserve">Antonie</t>
  </si>
  <si>
    <t xml:space="preserve">Sylvester</t>
  </si>
  <si>
    <t xml:space="preserve">Cat heart-beast</t>
  </si>
  <si>
    <t xml:space="preserve">Amalie</t>
  </si>
  <si>
    <t xml:space="preserve">Elmer</t>
  </si>
  <si>
    <t xml:space="preserve">Clotilde</t>
  </si>
  <si>
    <t xml:space="preserve">Vannear</t>
  </si>
  <si>
    <t xml:space="preserve">Add. Bjornaer Cov.</t>
  </si>
  <si>
    <t xml:space="preserve">Add. Invader Cov.</t>
  </si>
  <si>
    <t xml:space="preserve">Antoninus</t>
  </si>
  <si>
    <t xml:space="preserve">Julia (Voluntas, Stonehenge)</t>
  </si>
  <si>
    <t xml:space="preserve">AM4 Core p.12</t>
  </si>
  <si>
    <t xml:space="preserve">Wanderers</t>
  </si>
  <si>
    <t xml:space="preserve">Merinugalaudabila</t>
  </si>
  <si>
    <t xml:space="preserve">Certamen</t>
  </si>
  <si>
    <t xml:space="preserve">HoH:MC p. 77</t>
  </si>
  <si>
    <t xml:space="preserve">Provence</t>
  </si>
  <si>
    <t xml:space="preserve">Tolosa Paratge</t>
  </si>
  <si>
    <t xml:space="preserve">Mariola</t>
  </si>
  <si>
    <t xml:space="preserve">Carolus St. Tropez</t>
  </si>
  <si>
    <t xml:space="preserve">White Faction</t>
  </si>
  <si>
    <t xml:space="preserve">Adam Carpentiere</t>
  </si>
  <si>
    <t xml:space="preserve">Cyprian</t>
  </si>
  <si>
    <t xml:space="preserve">Renaud (Stella Durus)</t>
  </si>
  <si>
    <t xml:space="preserve">PeTe</t>
  </si>
  <si>
    <t xml:space="preserve">Black Faction, Cult of Mercury</t>
  </si>
  <si>
    <t xml:space="preserve">Raimond</t>
  </si>
  <si>
    <t xml:space="preserve">Gorgiastic Cathar</t>
  </si>
  <si>
    <t xml:space="preserve">Black Faction</t>
  </si>
  <si>
    <t xml:space="preserve">Seirene</t>
  </si>
  <si>
    <t xml:space="preserve">Ostal des Exiles</t>
  </si>
  <si>
    <t xml:space="preserve">Gilbert</t>
  </si>
  <si>
    <t xml:space="preserve">Knights of the Green Stone; former Jerbiton</t>
  </si>
  <si>
    <t xml:space="preserve">Rixenda Mistridge</t>
  </si>
  <si>
    <t xml:space="preserve">Me, dreams and nightmares</t>
  </si>
  <si>
    <t xml:space="preserve">Garsenda of Lariander</t>
  </si>
  <si>
    <t xml:space="preserve">Knights of the Green Stone</t>
  </si>
  <si>
    <t xml:space="preserve">Popilia</t>
  </si>
  <si>
    <t xml:space="preserve">Castra Solis</t>
  </si>
  <si>
    <t xml:space="preserve">Garus</t>
  </si>
  <si>
    <t xml:space="preserve">Marcus Minor</t>
  </si>
  <si>
    <t xml:space="preserve">Legion of Mithras; possibly the next primus</t>
  </si>
  <si>
    <t xml:space="preserve">Troya</t>
  </si>
  <si>
    <t xml:space="preserve">Marie</t>
  </si>
  <si>
    <t xml:space="preserve">Dama</t>
  </si>
  <si>
    <t xml:space="preserve">The Maters and the Matrones</t>
  </si>
  <si>
    <t xml:space="preserve">Beatrice</t>
  </si>
  <si>
    <t xml:space="preserve">Tibaut</t>
  </si>
  <si>
    <t xml:space="preserve">presumed to be the Chief Quaesitor</t>
  </si>
  <si>
    <t xml:space="preserve">Mimizan</t>
  </si>
  <si>
    <t xml:space="preserve">Marie (Castra Solis)</t>
  </si>
  <si>
    <t xml:space="preserve">Rebecca</t>
  </si>
  <si>
    <t xml:space="preserve">Bellaquin</t>
  </si>
  <si>
    <t xml:space="preserve">Valgravian</t>
  </si>
  <si>
    <t xml:space="preserve">music</t>
  </si>
  <si>
    <t xml:space="preserve">Constantine</t>
  </si>
  <si>
    <t xml:space="preserve">Robert Vasquez</t>
  </si>
  <si>
    <t xml:space="preserve">Carmen (Levant)</t>
  </si>
  <si>
    <t xml:space="preserve">Artemis</t>
  </si>
  <si>
    <t xml:space="preserve">Protendus (112)</t>
  </si>
  <si>
    <t xml:space="preserve">no</t>
  </si>
  <si>
    <t xml:space="preserve">Antoinette</t>
  </si>
  <si>
    <t xml:space="preserve">daughter of Constantine</t>
  </si>
  <si>
    <t xml:space="preserve">Aedes Mercurii – Dorsum</t>
  </si>
  <si>
    <t xml:space="preserve">Flammarcus</t>
  </si>
  <si>
    <t xml:space="preserve">Pontifex Maximus</t>
  </si>
  <si>
    <t xml:space="preserve">priest of Mars</t>
  </si>
  <si>
    <t xml:space="preserve">Protendus</t>
  </si>
  <si>
    <t xml:space="preserve">Tribune</t>
  </si>
  <si>
    <t xml:space="preserve">several: Artemis (49)</t>
  </si>
  <si>
    <t xml:space="preserve">necromancer</t>
  </si>
  <si>
    <t xml:space="preserve">holds six sigils, Vexillation of the Golden Thread, priest of Pluto</t>
  </si>
  <si>
    <t xml:space="preserve">Pila</t>
  </si>
  <si>
    <t xml:space="preserve">Malfortis</t>
  </si>
  <si>
    <t xml:space="preserve">priest of Mars; exceptional teacher and strong writer</t>
  </si>
  <si>
    <t xml:space="preserve">Ricardus</t>
  </si>
  <si>
    <t xml:space="preserve">Creo, Mentem</t>
  </si>
  <si>
    <t xml:space="preserve">priest of Bacchus</t>
  </si>
  <si>
    <t xml:space="preserve">Ruberus</t>
  </si>
  <si>
    <t xml:space="preserve">Confraternity of Roland, priest of Vulcan</t>
  </si>
  <si>
    <t xml:space="preserve">Berezi</t>
  </si>
  <si>
    <t xml:space="preserve">Oxioun</t>
  </si>
  <si>
    <t xml:space="preserve">Aedes Mercurii – Templum</t>
  </si>
  <si>
    <t xml:space="preserve">Ophilio</t>
  </si>
  <si>
    <t xml:space="preserve">longevity</t>
  </si>
  <si>
    <t xml:space="preserve">former High Priest of Mercury</t>
  </si>
  <si>
    <t xml:space="preserve">Midius</t>
  </si>
  <si>
    <t xml:space="preserve">High Priest of Mercury</t>
  </si>
  <si>
    <t xml:space="preserve">Aintza </t>
  </si>
  <si>
    <t xml:space="preserve">Hermetic Haruspex</t>
  </si>
  <si>
    <t xml:space="preserve">priest of Janus</t>
  </si>
  <si>
    <t xml:space="preserve">Priest of Pluto</t>
  </si>
  <si>
    <t xml:space="preserve">Miniata Sophia</t>
  </si>
  <si>
    <t xml:space="preserve">Leonarda</t>
  </si>
  <si>
    <t xml:space="preserve">Cr, Re, Co, Vi</t>
  </si>
  <si>
    <t xml:space="preserve">Tumbarius</t>
  </si>
  <si>
    <t xml:space="preserve">ghosts, spirits</t>
  </si>
  <si>
    <t xml:space="preserve">Hans</t>
  </si>
  <si>
    <t xml:space="preserve">Re, Im, Te</t>
  </si>
  <si>
    <t xml:space="preserve">Stella Durus</t>
  </si>
  <si>
    <t xml:space="preserve">Marcella</t>
  </si>
  <si>
    <t xml:space="preserve">Giacoma</t>
  </si>
  <si>
    <t xml:space="preserve">Renaud</t>
  </si>
  <si>
    <t xml:space="preserve">Mithras</t>
  </si>
  <si>
    <t xml:space="preserve">Jean Marie</t>
  </si>
  <si>
    <t xml:space="preserve">In, Re, Me, Vi</t>
  </si>
  <si>
    <t xml:space="preserve">Ducaru</t>
  </si>
  <si>
    <t xml:space="preserve">Me, Vi</t>
  </si>
  <si>
    <t xml:space="preserve">Ara Maxima Nova</t>
  </si>
  <si>
    <t xml:space="preserve">Luc</t>
  </si>
  <si>
    <t xml:space="preserve">Im, Me, Vi</t>
  </si>
  <si>
    <t xml:space="preserve">Keepers of a Thousand Tales; brother of Jeanne</t>
  </si>
  <si>
    <t xml:space="preserve">Etienne</t>
  </si>
  <si>
    <t xml:space="preserve">Mu, Re, An, He</t>
  </si>
  <si>
    <t xml:space="preserve">Keepers of a Thousand Tales, Gentle Gift</t>
  </si>
  <si>
    <t xml:space="preserve">Jeanne</t>
  </si>
  <si>
    <t xml:space="preserve">Caprican of Oleron</t>
  </si>
  <si>
    <t xml:space="preserve">sister of Luc</t>
  </si>
  <si>
    <t xml:space="preserve">Guillermo</t>
  </si>
  <si>
    <t xml:space="preserve">certamen champion for Redcaps</t>
  </si>
  <si>
    <t xml:space="preserve">Coenobium Rhodanien</t>
  </si>
  <si>
    <t xml:space="preserve">Alazais</t>
  </si>
  <si>
    <t xml:space="preserve">Nicodemus</t>
  </si>
  <si>
    <t xml:space="preserve">The Balthazar, Marcus d’Les Baux</t>
  </si>
  <si>
    <t xml:space="preserve">Pola the Sophist</t>
  </si>
  <si>
    <t xml:space="preserve">Xiphos</t>
  </si>
  <si>
    <t xml:space="preserve">Damocles</t>
  </si>
  <si>
    <t xml:space="preserve">Lavandarius the Pralician</t>
  </si>
  <si>
    <t xml:space="preserve">Argentius </t>
  </si>
  <si>
    <t xml:space="preserve">resurrected sword master</t>
  </si>
  <si>
    <t xml:space="preserve">(consul)</t>
  </si>
  <si>
    <t xml:space="preserve">Bubulcus</t>
  </si>
  <si>
    <t xml:space="preserve">Elornis One-Leg </t>
  </si>
  <si>
    <t xml:space="preserve">Calais</t>
  </si>
  <si>
    <t xml:space="preserve">Septentrio</t>
  </si>
  <si>
    <t xml:space="preserve">Auram</t>
  </si>
  <si>
    <t xml:space="preserve">F&amp;F p.126</t>
  </si>
  <si>
    <t xml:space="preserve">(guest)</t>
  </si>
  <si>
    <t xml:space="preserve">Jorin</t>
  </si>
  <si>
    <t xml:space="preserve">Retired Redcap; Spy in Avignon</t>
  </si>
  <si>
    <t xml:space="preserve">F&amp;F p.116</t>
  </si>
  <si>
    <t xml:space="preserve">Aloysius Porphyri</t>
  </si>
  <si>
    <t xml:space="preserve">Retired Redcap; Alchemist, harvests dyes</t>
  </si>
  <si>
    <t xml:space="preserve">F&amp;F p.125</t>
  </si>
  <si>
    <t xml:space="preserve">Fraxinetum Redux (Pirate Isles)</t>
  </si>
  <si>
    <t xml:space="preserve">Ahmad ibn Nasr</t>
  </si>
  <si>
    <t xml:space="preserve">Tres‘ Band</t>
  </si>
  <si>
    <t xml:space="preserve">Tres</t>
  </si>
  <si>
    <t xml:space="preserve">Rusticani</t>
  </si>
  <si>
    <t xml:space="preserve">Jardin</t>
  </si>
  <si>
    <t xml:space="preserve">Joia du Lua </t>
  </si>
  <si>
    <t xml:space="preserve">TtA p.40</t>
  </si>
  <si>
    <t xml:space="preserve">Lexora</t>
  </si>
  <si>
    <t xml:space="preserve">TtA p.43</t>
  </si>
  <si>
    <t xml:space="preserve">Xenophanes</t>
  </si>
  <si>
    <t xml:space="preserve">A fool</t>
  </si>
  <si>
    <t xml:space="preserve">TtA p.45</t>
  </si>
  <si>
    <t xml:space="preserve">Beatriz</t>
  </si>
  <si>
    <t xml:space="preserve">TtA p.47</t>
  </si>
  <si>
    <t xml:space="preserve">Ahenobarbus</t>
  </si>
  <si>
    <t xml:space="preserve">TtA p.49</t>
  </si>
  <si>
    <t xml:space="preserve">Alyssa</t>
  </si>
  <si>
    <t xml:space="preserve">TtA p.52</t>
  </si>
  <si>
    <t xml:space="preserve">Tolerantia</t>
  </si>
  <si>
    <t xml:space="preserve">Versus</t>
  </si>
  <si>
    <t xml:space="preserve">~33</t>
  </si>
  <si>
    <t xml:space="preserve">Daria la Gris (Triamore)</t>
  </si>
  <si>
    <t xml:space="preserve">last heard from in Iberia (Triamore p.53)</t>
  </si>
  <si>
    <t xml:space="preserve">Gaius Gallus</t>
  </si>
  <si>
    <t xml:space="preserve">FaF p.92</t>
  </si>
  <si>
    <t xml:space="preserve">Embeth</t>
  </si>
  <si>
    <t xml:space="preserve">FaF p.87</t>
  </si>
  <si>
    <t xml:space="preserve">Rhine</t>
  </si>
  <si>
    <t xml:space="preserve">Durenmar</t>
  </si>
  <si>
    <t xml:space="preserve">Murion</t>
  </si>
  <si>
    <t xml:space="preserve">Andrus</t>
  </si>
  <si>
    <t xml:space="preserve">Eichengilde (leader)</t>
  </si>
  <si>
    <t xml:space="preserve">Rego, Imaginem)</t>
  </si>
  <si>
    <t xml:space="preserve">Master</t>
  </si>
  <si>
    <t xml:space="preserve">Colens Arcanorum</t>
  </si>
  <si>
    <t xml:space="preserve">Eichengilde</t>
  </si>
  <si>
    <t xml:space="preserve">Controls Access to Great Library</t>
  </si>
  <si>
    <t xml:space="preserve">Tandaline</t>
  </si>
  <si>
    <t xml:space="preserve">Tenens Occultorum</t>
  </si>
  <si>
    <t xml:space="preserve">Muto, Auram</t>
  </si>
  <si>
    <t xml:space="preserve">Caecilius</t>
  </si>
  <si>
    <t xml:space="preserve">~160</t>
  </si>
  <si>
    <t xml:space="preserve">Occultes</t>
  </si>
  <si>
    <t xml:space="preserve">Pancrestis (Heorot)</t>
  </si>
  <si>
    <t xml:space="preserve">Lindengilde (leader)</t>
  </si>
  <si>
    <t xml:space="preserve">candidate for Primus</t>
  </si>
  <si>
    <t xml:space="preserve">Ricardus Caespuus</t>
  </si>
  <si>
    <t xml:space="preserve">daduchos</t>
  </si>
  <si>
    <t xml:space="preserve">Lindengilde</t>
  </si>
  <si>
    <t xml:space="preserve">Petrus Virilis</t>
  </si>
  <si>
    <t xml:space="preserve">Journeyman</t>
  </si>
  <si>
    <t xml:space="preserve">Susanna (in final Twilight)</t>
  </si>
  <si>
    <t xml:space="preserve">has five Gifted children</t>
  </si>
  <si>
    <t xml:space="preserve">Winfrida</t>
  </si>
  <si>
    <t xml:space="preserve">from Greater Alps</t>
  </si>
  <si>
    <t xml:space="preserve">Philippus Niger</t>
  </si>
  <si>
    <t xml:space="preserve">Eschengilde (leader)</t>
  </si>
  <si>
    <t xml:space="preserve">Gudrun Tigurina</t>
  </si>
  <si>
    <t xml:space="preserve">Xavier</t>
  </si>
  <si>
    <t xml:space="preserve">Holundergilde</t>
  </si>
  <si>
    <t xml:space="preserve">Weissdorngilde</t>
  </si>
  <si>
    <t xml:space="preserve">Apfelgilde</t>
  </si>
  <si>
    <t xml:space="preserve">Conscientia</t>
  </si>
  <si>
    <t xml:space="preserve">MoH p25</t>
  </si>
  <si>
    <t xml:space="preserve">(plus up to six peregrinatores)</t>
  </si>
  <si>
    <t xml:space="preserve">Triamore</t>
  </si>
  <si>
    <t xml:space="preserve">Daria la Grise</t>
  </si>
  <si>
    <t xml:space="preserve">Anaxagoras (dead)</t>
  </si>
  <si>
    <t xml:space="preserve">Aguilon (17 ypg, now in Seuthopolis) and Versus (1 ypg, now in Tolerantia)</t>
  </si>
  <si>
    <t xml:space="preserve">Apfelgilde (leader)</t>
  </si>
  <si>
    <t xml:space="preserve">Creo, Terram</t>
  </si>
  <si>
    <t xml:space="preserve">Sigil held by Stentorius</t>
  </si>
  <si>
    <t xml:space="preserve">Remi of Murseau</t>
  </si>
  <si>
    <t xml:space="preserve">Sicero</t>
  </si>
  <si>
    <t xml:space="preserve">Goliard (90, Stonehenge Tribunal)</t>
  </si>
  <si>
    <t xml:space="preserve">Dankmar</t>
  </si>
  <si>
    <t xml:space="preserve">Schadrit</t>
  </si>
  <si>
    <t xml:space="preserve">Aschlaranda ex Bonisagus</t>
  </si>
  <si>
    <t xml:space="preserve">Jiphella</t>
  </si>
  <si>
    <t xml:space="preserve">Faerie Magic</t>
  </si>
  <si>
    <t xml:space="preserve">expelled from House Bonisagus</t>
  </si>
  <si>
    <t xml:space="preserve">Orphedra</t>
  </si>
  <si>
    <t xml:space="preserve">Larinda</t>
  </si>
  <si>
    <t xml:space="preserve">Eschengilde</t>
  </si>
  <si>
    <t xml:space="preserve">An, He, Aq, Au</t>
  </si>
  <si>
    <t xml:space="preserve">Waddenzee</t>
  </si>
  <si>
    <t xml:space="preserve">Hygwald Veritas</t>
  </si>
  <si>
    <t xml:space="preserve">Sigil held by Severicus, Trained in Blackthorn (Stonehenge)</t>
  </si>
  <si>
    <t xml:space="preserve">Eric Ribecus</t>
  </si>
  <si>
    <t xml:space="preserve">Generalist; favors Aq, Au</t>
  </si>
  <si>
    <t xml:space="preserve">Cousin and enemy of Estrid Danesson</t>
  </si>
  <si>
    <t xml:space="preserve">Lukas von Beck</t>
  </si>
  <si>
    <t xml:space="preserve">Hachim Al‘Khalejj</t>
  </si>
  <si>
    <t xml:space="preserve">Hassan (Fengheld)</t>
  </si>
  <si>
    <t xml:space="preserve">astrologer</t>
  </si>
  <si>
    <t xml:space="preserve">Oculus Septentrionalis</t>
  </si>
  <si>
    <t xml:space="preserve">Henri de Tours</t>
  </si>
  <si>
    <t xml:space="preserve">Gunhilda</t>
  </si>
  <si>
    <t xml:space="preserve">father of Gunhilda</t>
  </si>
  <si>
    <t xml:space="preserve">Gunhilda Henrasdottir</t>
  </si>
  <si>
    <t xml:space="preserve">Daughter of Henri; married to Estrid</t>
  </si>
  <si>
    <t xml:space="preserve">Estrid Danesson</t>
  </si>
  <si>
    <t xml:space="preserve">weather, sailing</t>
  </si>
  <si>
    <t xml:space="preserve">Cousin and enemy of Eric Ribecus; married to Gunhilda</t>
  </si>
  <si>
    <t xml:space="preserve">Marcus Navicularius</t>
  </si>
  <si>
    <t xml:space="preserve">Imanitos Mendax</t>
  </si>
  <si>
    <t xml:space="preserve">good relations with Fengheld, secretly works for Waddenzee</t>
  </si>
  <si>
    <t xml:space="preserve">Carolus</t>
  </si>
  <si>
    <t xml:space="preserve">raven familiar was blinded by Caprea of Bjornaer while at Crintera</t>
  </si>
  <si>
    <t xml:space="preserve">Boris of Novgorod</t>
  </si>
  <si>
    <t xml:space="preserve">owns an Inn in Lubek</t>
  </si>
  <si>
    <t xml:space="preserve">(room for one or two more, Jerbiton or Redcap)</t>
  </si>
  <si>
    <t xml:space="preserve">(plus up to two peregrinatores)</t>
  </si>
  <si>
    <t xml:space="preserve">Fengheld</t>
  </si>
  <si>
    <t xml:space="preserve">Stentorius</t>
  </si>
  <si>
    <t xml:space="preserve">Clemens</t>
  </si>
  <si>
    <t xml:space="preserve">Holds approx. 3/5 of the sigils (Clemens, Daria la Grise, Sicero, Julia)</t>
  </si>
  <si>
    <t xml:space="preserve">Horst</t>
  </si>
  <si>
    <t xml:space="preserve">famous author, expert on Magic Theory and Code of Hermes, perfect memory</t>
  </si>
  <si>
    <t xml:space="preserve">Eule</t>
  </si>
  <si>
    <t xml:space="preserve">Günther Lupus</t>
  </si>
  <si>
    <t xml:space="preserve">Peter von Würzburg</t>
  </si>
  <si>
    <t xml:space="preserve">Dorana</t>
  </si>
  <si>
    <t xml:space="preserve">Felicia (Peregrinator)</t>
  </si>
  <si>
    <t xml:space="preserve">weather</t>
  </si>
  <si>
    <t xml:space="preserve">Lineage of Irmele</t>
  </si>
  <si>
    <t xml:space="preserve">Balastor</t>
  </si>
  <si>
    <t xml:space="preserve">Beechleaf</t>
  </si>
  <si>
    <t xml:space="preserve">Handri</t>
  </si>
  <si>
    <t xml:space="preserve">Indulius</t>
  </si>
  <si>
    <t xml:space="preserve">Richenda Spinosa (Irencillia)</t>
  </si>
  <si>
    <t xml:space="preserve">No Gild</t>
  </si>
  <si>
    <t xml:space="preserve">(plus up to eight peregrinatores)</t>
  </si>
  <si>
    <t xml:space="preserve">Fengheld House</t>
  </si>
  <si>
    <t xml:space="preserve">Marguerite</t>
  </si>
  <si>
    <t xml:space="preserve">in Fengheld House, Normandy</t>
  </si>
  <si>
    <t xml:space="preserve">Fengheld Rheingasse</t>
  </si>
  <si>
    <t xml:space="preserve">Wilhelm Weiss</t>
  </si>
  <si>
    <t xml:space="preserve">Stephen Eruditus (Libellus, Stonehenge)</t>
  </si>
  <si>
    <t xml:space="preserve">In Rheingasse, Cologne</t>
  </si>
  <si>
    <t xml:space="preserve">Garrinchus</t>
  </si>
  <si>
    <t xml:space="preserve">Fengheld Turris Acontiarum</t>
  </si>
  <si>
    <t xml:space="preserve">Hassan El-Megrayhi</t>
  </si>
  <si>
    <t xml:space="preserve">Hachim Al‘Khalejj (Waddenzee)</t>
  </si>
  <si>
    <t xml:space="preserve">in Turris Acontiarum</t>
  </si>
  <si>
    <t xml:space="preserve">Fengheld Lusatia</t>
  </si>
  <si>
    <t xml:space="preserve">Odorpes</t>
  </si>
  <si>
    <t xml:space="preserve">Urgen</t>
  </si>
  <si>
    <t xml:space="preserve">in Lusatia</t>
  </si>
  <si>
    <t xml:space="preserve">Fengheld Durenmar Chapter</t>
  </si>
  <si>
    <t xml:space="preserve">Rudolph</t>
  </si>
  <si>
    <t xml:space="preserve">wants to establish a chapter in Durenmar</t>
  </si>
  <si>
    <t xml:space="preserve">Fengheld largest chapter</t>
  </si>
  <si>
    <t xml:space="preserve">Stentorius (107)</t>
  </si>
  <si>
    <t xml:space="preserve">most senior Master of Fengheld, runs Fengheld’s biggest chapter</t>
  </si>
  <si>
    <t xml:space="preserve">in Fengheld’s biggest chapter</t>
  </si>
  <si>
    <t xml:space="preserve">(plus several peregrinatores)</t>
  </si>
  <si>
    <t xml:space="preserve">Heorot</t>
  </si>
  <si>
    <t xml:space="preserve">Signum Irruptus</t>
  </si>
  <si>
    <t xml:space="preserve">leader of the covenant</t>
  </si>
  <si>
    <t xml:space="preserve">Theoderich of Augsburg</t>
  </si>
  <si>
    <t xml:space="preserve">formerly of Oculus Septentrionalis</t>
  </si>
  <si>
    <t xml:space="preserve">Pancrestis</t>
  </si>
  <si>
    <t xml:space="preserve">mentored by Archmage Philippus Niger </t>
  </si>
  <si>
    <t xml:space="preserve">Crintera</t>
  </si>
  <si>
    <t xml:space="preserve">Falke</t>
  </si>
  <si>
    <t xml:space="preserve">Seat of the Wolf; falcon heartbeast; harmonist</t>
  </si>
  <si>
    <t xml:space="preserve">Clan Midusulf</t>
  </si>
  <si>
    <t xml:space="preserve">Primus Emeritus</t>
  </si>
  <si>
    <t xml:space="preserve">Odorpes (Fengheld)</t>
  </si>
  <si>
    <t xml:space="preserve">Weissdorngilde (leader)</t>
  </si>
  <si>
    <t xml:space="preserve">Seat of the Bear; bear heartbeast; wilderist</t>
  </si>
  <si>
    <t xml:space="preserve">Jon Arnsson</t>
  </si>
  <si>
    <t xml:space="preserve">Clan Sirnas</t>
  </si>
  <si>
    <t xml:space="preserve">Seat of the Stag; lion heartbeast; harmonist</t>
  </si>
  <si>
    <t xml:space="preserve">Phyllia</t>
  </si>
  <si>
    <t xml:space="preserve">Seat of the Eagle; polecat heartbeast; harmonist</t>
  </si>
  <si>
    <t xml:space="preserve">Ardea</t>
  </si>
  <si>
    <t xml:space="preserve">Clan Ilfetu</t>
  </si>
  <si>
    <t xml:space="preserve">Seat of the Swan; swan heartbeast</t>
  </si>
  <si>
    <t xml:space="preserve">Istvan Padas</t>
  </si>
  <si>
    <t xml:space="preserve">Clan Maruhs</t>
  </si>
  <si>
    <t xml:space="preserve">Seat of the Horse; stallion heartbeast; wilderist</t>
  </si>
  <si>
    <t xml:space="preserve">Peregrinator</t>
  </si>
  <si>
    <t xml:space="preserve">Caprea</t>
  </si>
  <si>
    <t xml:space="preserve">only a guest; blinded familiar of Carolus of Jerbiton</t>
  </si>
  <si>
    <t xml:space="preserve">Irencillia</t>
  </si>
  <si>
    <t xml:space="preserve">Iacob und Beechleaf (Fengheld)</t>
  </si>
  <si>
    <t xml:space="preserve">Vinaria</t>
  </si>
  <si>
    <t xml:space="preserve">Ioannes Acer</t>
  </si>
  <si>
    <t xml:space="preserve">elemental arts</t>
  </si>
  <si>
    <t xml:space="preserve">Glesig</t>
  </si>
  <si>
    <t xml:space="preserve">Iacob</t>
  </si>
  <si>
    <t xml:space="preserve">Holundergilde (leader)</t>
  </si>
  <si>
    <t xml:space="preserve">Gravis</t>
  </si>
  <si>
    <t xml:space="preserve">Richenda Spinosa</t>
  </si>
  <si>
    <t xml:space="preserve">Indulius of Fengheld</t>
  </si>
  <si>
    <t xml:space="preserve">Roznov Castle</t>
  </si>
  <si>
    <t xml:space="preserve">Igor Rastvan</t>
  </si>
  <si>
    <t xml:space="preserve">Boris and Drago</t>
  </si>
  <si>
    <t xml:space="preserve">cursing</t>
  </si>
  <si>
    <t xml:space="preserve">possibly the only archmage in House Ex Misc</t>
  </si>
  <si>
    <t xml:space="preserve">Boris </t>
  </si>
  <si>
    <t xml:space="preserve">Igor</t>
  </si>
  <si>
    <t xml:space="preserve">Drago</t>
  </si>
  <si>
    <t xml:space="preserve">Roznov Fort</t>
  </si>
  <si>
    <t xml:space="preserve">Severicus</t>
  </si>
  <si>
    <t xml:space="preserve">Victor (29) and Flavia (34)</t>
  </si>
  <si>
    <t xml:space="preserve">Only Tremere beside the exarch to hold his own sigil (holds the sigils of Victor, Flavia, Hygwald Veritas)</t>
  </si>
  <si>
    <t xml:space="preserve">Victor</t>
  </si>
  <si>
    <t xml:space="preserve">Severicus (77)</t>
  </si>
  <si>
    <t xml:space="preserve">Sigil held by Severicus</t>
  </si>
  <si>
    <t xml:space="preserve">Flavia</t>
  </si>
  <si>
    <t xml:space="preserve">Gustav</t>
  </si>
  <si>
    <t xml:space="preserve">Collem Leonis</t>
  </si>
  <si>
    <t xml:space="preserve">Ferra</t>
  </si>
  <si>
    <t xml:space="preserve">Descendant of Amadeus</t>
  </si>
  <si>
    <t xml:space="preserve">Baliana</t>
  </si>
  <si>
    <t xml:space="preserve">Marcellus (Peregrinator)</t>
  </si>
  <si>
    <t xml:space="preserve">Fostered by Occultes</t>
  </si>
  <si>
    <t xml:space="preserve">Freki</t>
  </si>
  <si>
    <t xml:space="preserve">Oda</t>
  </si>
  <si>
    <t xml:space="preserve">Ramius</t>
  </si>
  <si>
    <t xml:space="preserve">Scipio of Flambeau (presumed dead)</t>
  </si>
  <si>
    <t xml:space="preserve">Julia</t>
  </si>
  <si>
    <t xml:space="preserve">Renardus (Coeris)</t>
  </si>
  <si>
    <t xml:space="preserve">Gentle Gift; sigil is held by Stentorius</t>
  </si>
  <si>
    <t xml:space="preserve">Tabanus</t>
  </si>
  <si>
    <t xml:space="preserve">Jart (Magvillus)</t>
  </si>
  <si>
    <t xml:space="preserve">Felicia</t>
  </si>
  <si>
    <t xml:space="preserve">Dorana of Fengheld</t>
  </si>
  <si>
    <t xml:space="preserve">Schwall</t>
  </si>
  <si>
    <t xml:space="preserve">GotF p.40</t>
  </si>
  <si>
    <t xml:space="preserve">Baliana (Collem Leonis)</t>
  </si>
  <si>
    <t xml:space="preserve">TtA p. 135</t>
  </si>
  <si>
    <t xml:space="preserve">Tempestaria</t>
  </si>
  <si>
    <t xml:space="preserve">Criamon Covenant</t>
  </si>
  <si>
    <t xml:space="preserve">Emerich</t>
  </si>
  <si>
    <t xml:space="preserve">BaS p.113</t>
  </si>
  <si>
    <t xml:space="preserve">Richard Strabo</t>
  </si>
  <si>
    <t xml:space="preserve">LoH p.80</t>
  </si>
  <si>
    <t xml:space="preserve">Relisius</t>
  </si>
  <si>
    <t xml:space="preserve">ToP p.69</t>
  </si>
  <si>
    <t xml:space="preserve">Petrus</t>
  </si>
  <si>
    <t xml:space="preserve">ToP p.70</t>
  </si>
  <si>
    <t xml:space="preserve">Magnus von Schwarzwald</t>
  </si>
  <si>
    <t xml:space="preserve">ToP p.71</t>
  </si>
  <si>
    <t xml:space="preserve">Augustijn van Eelderwolde</t>
  </si>
  <si>
    <t xml:space="preserve">ToP p.72</t>
  </si>
  <si>
    <t xml:space="preserve">Iselin</t>
  </si>
  <si>
    <t xml:space="preserve">Heike</t>
  </si>
  <si>
    <t xml:space="preserve">Boar heart-beast</t>
  </si>
  <si>
    <t xml:space="preserve">ToP p.73</t>
  </si>
  <si>
    <t xml:space="preserve">Wolfgang</t>
  </si>
  <si>
    <t xml:space="preserve">Vilano</t>
  </si>
  <si>
    <t xml:space="preserve">ToP p.74</t>
  </si>
  <si>
    <t xml:space="preserve">Delia</t>
  </si>
  <si>
    <t xml:space="preserve">Timian</t>
  </si>
  <si>
    <t xml:space="preserve">ToP p.75</t>
  </si>
  <si>
    <t xml:space="preserve">Roman</t>
  </si>
  <si>
    <t xml:space="preserve">Harco</t>
  </si>
  <si>
    <t xml:space="preserve">Insatella</t>
  </si>
  <si>
    <t xml:space="preserve">Nearly 80</t>
  </si>
  <si>
    <t xml:space="preserve">Insatella’s daughter</t>
  </si>
  <si>
    <t xml:space="preserve">Aldero</t>
  </si>
  <si>
    <t xml:space="preserve">House Elder</t>
  </si>
  <si>
    <t xml:space="preserve">Antho</t>
  </si>
  <si>
    <t xml:space="preserve">Elegans</t>
  </si>
  <si>
    <t xml:space="preserve">Frederick</t>
  </si>
  <si>
    <t xml:space="preserve">Harstein</t>
  </si>
  <si>
    <t xml:space="preserve">Iris</t>
  </si>
  <si>
    <t xml:space="preserve">Pipio</t>
  </si>
  <si>
    <t xml:space="preserve">House Scribe</t>
  </si>
  <si>
    <t xml:space="preserve">Spica</t>
  </si>
  <si>
    <t xml:space="preserve">Tentare</t>
  </si>
  <si>
    <t xml:space="preserve">Velox</t>
  </si>
  <si>
    <t xml:space="preserve">Literatus</t>
  </si>
  <si>
    <t xml:space="preserve">Amberitus</t>
  </si>
  <si>
    <t xml:space="preserve">Arichis</t>
  </si>
  <si>
    <t xml:space="preserve">Carlos</t>
  </si>
  <si>
    <t xml:space="preserve">Duro</t>
  </si>
  <si>
    <t xml:space="preserve">Exileratus</t>
  </si>
  <si>
    <t xml:space="preserve">Favila</t>
  </si>
  <si>
    <t xml:space="preserve">Gerbert</t>
  </si>
  <si>
    <t xml:space="preserve">Roger</t>
  </si>
  <si>
    <t xml:space="preserve">Magvillus</t>
  </si>
  <si>
    <t xml:space="preserve">Bilera</t>
  </si>
  <si>
    <t xml:space="preserve">former Primus: Arliandus</t>
  </si>
  <si>
    <t xml:space="preserve">Denique </t>
  </si>
  <si>
    <t xml:space="preserve">Jart</t>
  </si>
  <si>
    <t xml:space="preserve">Leading Traditionalist, GotF p21 (replaced Dione)</t>
  </si>
  <si>
    <t xml:space="preserve">Exquiro </t>
  </si>
  <si>
    <t xml:space="preserve">Tabanus (Peregrinator, Rhine)</t>
  </si>
  <si>
    <t xml:space="preserve">Friuli </t>
  </si>
  <si>
    <t xml:space="preserve">Ferilan</t>
  </si>
  <si>
    <t xml:space="preserve">(Leading Transitionalist in The Order of Hermes (2e): Protantus)</t>
  </si>
  <si>
    <t xml:space="preserve">Procella  </t>
  </si>
  <si>
    <t xml:space="preserve">Adria </t>
  </si>
  <si>
    <t xml:space="preserve">associate member</t>
  </si>
  <si>
    <t xml:space="preserve">Largen </t>
  </si>
  <si>
    <t xml:space="preserve">Monferrato </t>
  </si>
  <si>
    <t xml:space="preserve">Morum</t>
  </si>
  <si>
    <t xml:space="preserve">Verox</t>
  </si>
  <si>
    <t xml:space="preserve">Giuseppe Del Mato of Horsingas</t>
  </si>
  <si>
    <t xml:space="preserve">Rellantali</t>
  </si>
  <si>
    <t xml:space="preserve">Mercatora</t>
  </si>
  <si>
    <t xml:space="preserve">Artur</t>
  </si>
  <si>
    <t xml:space="preserve">Dareth</t>
  </si>
  <si>
    <t xml:space="preserve">Evoco</t>
  </si>
  <si>
    <t xml:space="preserve">~52</t>
  </si>
  <si>
    <t xml:space="preserve">Idus</t>
  </si>
  <si>
    <t xml:space="preserve">Marius</t>
  </si>
  <si>
    <t xml:space="preserve">Verdi</t>
  </si>
  <si>
    <t xml:space="preserve">Imanitosi</t>
  </si>
  <si>
    <t xml:space="preserve">Astuth</t>
  </si>
  <si>
    <t xml:space="preserve">Ferramentum</t>
  </si>
  <si>
    <t xml:space="preserve">Marcelo</t>
  </si>
  <si>
    <t xml:space="preserve">works at investing foreign magical traditions into the items he creates</t>
  </si>
  <si>
    <t xml:space="preserve">Retistius</t>
  </si>
  <si>
    <t xml:space="preserve">won the Verditius contest of 1181</t>
  </si>
  <si>
    <t xml:space="preserve">Steris</t>
  </si>
  <si>
    <t xml:space="preserve">Rycas</t>
  </si>
  <si>
    <t xml:space="preserve">ToME p37</t>
  </si>
  <si>
    <t xml:space="preserve">guest</t>
  </si>
  <si>
    <t xml:space="preserve">Luctatio</t>
  </si>
  <si>
    <t xml:space="preserve">Erimas</t>
  </si>
  <si>
    <t xml:space="preserve">Flaren</t>
  </si>
  <si>
    <t xml:space="preserve">Mario</t>
  </si>
  <si>
    <t xml:space="preserve">Notatio</t>
  </si>
  <si>
    <t xml:space="preserve">Paul</t>
  </si>
  <si>
    <t xml:space="preserve">Turati</t>
  </si>
  <si>
    <t xml:space="preserve">Potestas</t>
  </si>
  <si>
    <t xml:space="preserve">Garvil</t>
  </si>
  <si>
    <t xml:space="preserve">Davan</t>
  </si>
  <si>
    <t xml:space="preserve">Karantia</t>
  </si>
  <si>
    <t xml:space="preserve">Tiana</t>
  </si>
  <si>
    <t xml:space="preserve">Tolas</t>
  </si>
  <si>
    <t xml:space="preserve">Sansaron</t>
  </si>
  <si>
    <t xml:space="preserve">Narisian</t>
  </si>
  <si>
    <t xml:space="preserve">Barontel</t>
  </si>
  <si>
    <t xml:space="preserve">Samnium</t>
  </si>
  <si>
    <t xml:space="preserve">Talon</t>
  </si>
  <si>
    <t xml:space="preserve">Vardian's Tomb</t>
  </si>
  <si>
    <t xml:space="preserve">Fortunatus</t>
  </si>
  <si>
    <t xml:space="preserve">Luke</t>
  </si>
  <si>
    <t xml:space="preserve">Meles</t>
  </si>
  <si>
    <t xml:space="preserve">Rubaton</t>
  </si>
  <si>
    <t xml:space="preserve">Tarith</t>
  </si>
  <si>
    <t xml:space="preserve">Feritel</t>
  </si>
  <si>
    <t xml:space="preserve">Anson</t>
  </si>
  <si>
    <t xml:space="preserve">Herzak</t>
  </si>
  <si>
    <t xml:space="preserve">Ranitel</t>
  </si>
  <si>
    <t xml:space="preserve">Trattato di Sangue </t>
  </si>
  <si>
    <t xml:space="preserve">Lucia</t>
  </si>
  <si>
    <t xml:space="preserve">Maximus of Castello del Selvaggio</t>
  </si>
  <si>
    <t xml:space="preserve">ToP p.115</t>
  </si>
  <si>
    <t xml:space="preserve">Avedutus Fabri</t>
  </si>
  <si>
    <t xml:space="preserve">ToP p.118</t>
  </si>
  <si>
    <t xml:space="preserve">Mutationis Patronus</t>
  </si>
  <si>
    <t xml:space="preserve">Initiated into Becoming</t>
  </si>
  <si>
    <t xml:space="preserve">ToP p.121</t>
  </si>
  <si>
    <t xml:space="preserve">Al -’Aqrab </t>
  </si>
  <si>
    <t xml:space="preserve">ToP p.125</t>
  </si>
  <si>
    <t xml:space="preserve">Alyates</t>
  </si>
  <si>
    <t xml:space="preserve">ToP p.12</t>
  </si>
  <si>
    <t xml:space="preserve">Other Covenants</t>
  </si>
  <si>
    <t xml:space="preserve">Porta Major</t>
  </si>
  <si>
    <t xml:space="preserve">Apollonia</t>
  </si>
  <si>
    <t xml:space="preserve">Cult of Orpheus</t>
  </si>
  <si>
    <t xml:space="preserve">Malocchi</t>
  </si>
  <si>
    <t xml:space="preserve">Stonehenge</t>
  </si>
  <si>
    <t xml:space="preserve">Blackthorn</t>
  </si>
  <si>
    <t xml:space="preserve">Talion</t>
  </si>
  <si>
    <t xml:space="preserve">second oldest mage of the Tribunal</t>
  </si>
  <si>
    <t xml:space="preserve">Iudicium</t>
  </si>
  <si>
    <t xml:space="preserve">ancient</t>
  </si>
  <si>
    <t xml:space="preserve">Golias</t>
  </si>
  <si>
    <t xml:space="preserve">Herrit (Nigrasaxa)</t>
  </si>
  <si>
    <t xml:space="preserve">~90</t>
  </si>
  <si>
    <t xml:space="preserve">Flumen (Final Twilight in 1187)</t>
  </si>
  <si>
    <t xml:space="preserve">Hygwald Veritas (48, Waddenzee), Fornax (mature), Caltis (38, Nigrasaxa), Prelum (34), Sicero (23, Triamore)</t>
  </si>
  <si>
    <t xml:space="preserve">Fornax</t>
  </si>
  <si>
    <t xml:space="preserve">mature</t>
  </si>
  <si>
    <t xml:space="preserve">Goliard (90)</t>
  </si>
  <si>
    <t xml:space="preserve">Prelum</t>
  </si>
  <si>
    <t xml:space="preserve">~34</t>
  </si>
  <si>
    <t xml:space="preserve">Burnham</t>
  </si>
  <si>
    <t xml:space="preserve">Aindread</t>
  </si>
  <si>
    <t xml:space="preserve">Caitlin</t>
  </si>
  <si>
    <t xml:space="preserve">Focus</t>
  </si>
  <si>
    <t xml:space="preserve">Scintilla</t>
  </si>
  <si>
    <t xml:space="preserve">Focus and Ariel (Nigrasaxa)</t>
  </si>
  <si>
    <t xml:space="preserve">Sachiko</t>
  </si>
  <si>
    <t xml:space="preserve">Trutina</t>
  </si>
  <si>
    <t xml:space="preserve">Cad Gadu</t>
  </si>
  <si>
    <t xml:space="preserve">Ebroin</t>
  </si>
  <si>
    <t xml:space="preserve">„young“</t>
  </si>
  <si>
    <t xml:space="preserve">Gwrhyr</t>
  </si>
  <si>
    <t xml:space="preserve">Culhwch (Wanderer)</t>
  </si>
  <si>
    <t xml:space="preserve">Hellix</t>
  </si>
  <si>
    <t xml:space="preserve">DI p.83</t>
  </si>
  <si>
    <t xml:space="preserve">Józef</t>
  </si>
  <si>
    <t xml:space="preserve">Libellus</t>
  </si>
  <si>
    <t xml:space="preserve">Stephen Eruditus</t>
  </si>
  <si>
    <t xml:space="preserve">~70</t>
  </si>
  <si>
    <t xml:space="preserve">Wilhelm Weiss (Fengheld, Rhine)</t>
  </si>
  <si>
    <t xml:space="preserve">Gregorius</t>
  </si>
  <si>
    <t xml:space="preserve">Lucidia</t>
  </si>
  <si>
    <t xml:space="preserve">Jonaquil</t>
  </si>
  <si>
    <t xml:space="preserve">Justin</t>
  </si>
  <si>
    <t xml:space="preserve">Fabricor</t>
  </si>
  <si>
    <t xml:space="preserve">Nigrasaxa</t>
  </si>
  <si>
    <t xml:space="preserve">Maximianus</t>
  </si>
  <si>
    <t xml:space="preserve">Siffed</t>
  </si>
  <si>
    <t xml:space="preserve">Gerfallon</t>
  </si>
  <si>
    <t xml:space="preserve">Ariel</t>
  </si>
  <si>
    <t xml:space="preserve">Morlen</t>
  </si>
  <si>
    <t xml:space="preserve">Phessallia</t>
  </si>
  <si>
    <t xml:space="preserve">Caltis</t>
  </si>
  <si>
    <t xml:space="preserve">Herrit</t>
  </si>
  <si>
    <t xml:space="preserve">Thamik</t>
  </si>
  <si>
    <t xml:space="preserve">Junius</t>
  </si>
  <si>
    <t xml:space="preserve">Schola Pythagoranis </t>
  </si>
  <si>
    <t xml:space="preserve">Edward of Milton</t>
  </si>
  <si>
    <t xml:space="preserve">oldest magus in the covenant</t>
  </si>
  <si>
    <t xml:space="preserve">Astrolabe and four others</t>
  </si>
  <si>
    <t xml:space="preserve">Edward</t>
  </si>
  <si>
    <t xml:space="preserve">Lumen</t>
  </si>
  <si>
    <t xml:space="preserve">Fredegisa</t>
  </si>
  <si>
    <t xml:space="preserve">Milo</t>
  </si>
  <si>
    <t xml:space="preserve">preparing for archmagehood</t>
  </si>
  <si>
    <t xml:space="preserve">Semitae</t>
  </si>
  <si>
    <t xml:space="preserve">leader of Semitae since 1151</t>
  </si>
  <si>
    <t xml:space="preserve">Vanasalus</t>
  </si>
  <si>
    <t xml:space="preserve">Siffed (Nigrasaxa)</t>
  </si>
  <si>
    <t xml:space="preserve">Thamik (Nigrasaxa)</t>
  </si>
  <si>
    <t xml:space="preserve">Edward the White</t>
  </si>
  <si>
    <t xml:space="preserve">James of Lincoln</t>
  </si>
  <si>
    <t xml:space="preserve">Ungulus</t>
  </si>
  <si>
    <t xml:space="preserve">Flavius</t>
  </si>
  <si>
    <t xml:space="preserve">Aquila</t>
  </si>
  <si>
    <t xml:space="preserve">Orn</t>
  </si>
  <si>
    <t xml:space="preserve">Corvus (Voluntas)</t>
  </si>
  <si>
    <t xml:space="preserve">Sinead</t>
  </si>
  <si>
    <t xml:space="preserve">Viator</t>
  </si>
  <si>
    <t xml:space="preserve">Espera</t>
  </si>
  <si>
    <t xml:space="preserve">Voluntas</t>
  </si>
  <si>
    <t xml:space="preserve">Corvus</t>
  </si>
  <si>
    <t xml:space="preserve">Kirist</t>
  </si>
  <si>
    <t xml:space="preserve">Antoninus (Novgorod)</t>
  </si>
  <si>
    <t xml:space="preserve">Morlen (Nigrasaxa)</t>
  </si>
  <si>
    <t xml:space="preserve">Desiderius</t>
  </si>
  <si>
    <t xml:space="preserve">Stonehenge Mercer House</t>
  </si>
  <si>
    <t xml:space="preserve">Jocelin</t>
  </si>
  <si>
    <t xml:space="preserve">late 20s</t>
  </si>
  <si>
    <t xml:space="preserve">Perceval</t>
  </si>
  <si>
    <t xml:space="preserve">late 40s</t>
  </si>
  <si>
    <t xml:space="preserve">Great William</t>
  </si>
  <si>
    <t xml:space="preserve">mid 30s</t>
  </si>
  <si>
    <t xml:space="preserve">Little William</t>
  </si>
  <si>
    <t xml:space="preserve">late 30s</t>
  </si>
  <si>
    <t xml:space="preserve">Edgar</t>
  </si>
  <si>
    <t xml:space="preserve">early 20s</t>
  </si>
  <si>
    <t xml:space="preserve">Wanderers/Hermits</t>
  </si>
  <si>
    <t xml:space="preserve">Gharad</t>
  </si>
  <si>
    <t xml:space="preserve">&lt;150</t>
  </si>
  <si>
    <t xml:space="preserve">Formerly of Cad Gadu, dismissed by the new Primus Ebroin</t>
  </si>
  <si>
    <t xml:space="preserve">Culhwch</t>
  </si>
  <si>
    <t xml:space="preserve">Findabair</t>
  </si>
  <si>
    <t xml:space="preserve">Theban</t>
  </si>
  <si>
    <t xml:space="preserve">Epidauros</t>
  </si>
  <si>
    <t xml:space="preserve">Xenias the Leper</t>
  </si>
  <si>
    <t xml:space="preserve">Leper Magus</t>
  </si>
  <si>
    <t xml:space="preserve">healer, longevity</t>
  </si>
  <si>
    <t xml:space="preserve">Galla</t>
  </si>
  <si>
    <t xml:space="preserve">Erebos</t>
  </si>
  <si>
    <t xml:space="preserve">Destasia</t>
  </si>
  <si>
    <t xml:space="preserve">Katadesmos</t>
  </si>
  <si>
    <t xml:space="preserve">Megethia</t>
  </si>
  <si>
    <t xml:space="preserve">Perdo, Corpus</t>
  </si>
  <si>
    <t xml:space="preserve">Witch of Thessaly</t>
  </si>
  <si>
    <t xml:space="preserve">Gigas</t>
  </si>
  <si>
    <t xml:space="preserve">Boustaphan</t>
  </si>
  <si>
    <t xml:space="preserve">Monorchis (58), Allectores (46), one other</t>
  </si>
  <si>
    <t xml:space="preserve">„one of the few“ to hold his own sigil</t>
  </si>
  <si>
    <t xml:space="preserve">Monorchis</t>
  </si>
  <si>
    <t xml:space="preserve">Boustaphan (114)</t>
  </si>
  <si>
    <t xml:space="preserve">Allectores</t>
  </si>
  <si>
    <t xml:space="preserve">diplomat</t>
  </si>
  <si>
    <t xml:space="preserve">Virgil </t>
  </si>
  <si>
    <t xml:space="preserve">David of The True Cross (35)</t>
  </si>
  <si>
    <t xml:space="preserve">B&amp;S p117</t>
  </si>
  <si>
    <t xml:space="preserve">Helvius Pertinax</t>
  </si>
  <si>
    <t xml:space="preserve">Covenants p.124</t>
  </si>
  <si>
    <t xml:space="preserve">Hedyosmos</t>
  </si>
  <si>
    <t xml:space="preserve">Ausculator</t>
  </si>
  <si>
    <t xml:space="preserve">Aiakia and others</t>
  </si>
  <si>
    <t xml:space="preserve">leader of the Terrae cult in the Theban Tribunal</t>
  </si>
  <si>
    <t xml:space="preserve">Aiakia</t>
  </si>
  <si>
    <t xml:space="preserve">Quaesitor, Archon</t>
  </si>
  <si>
    <t xml:space="preserve">Archon</t>
  </si>
  <si>
    <t xml:space="preserve">Tisiphon</t>
  </si>
  <si>
    <t xml:space="preserve">member of the Terrae cult in name only</t>
  </si>
  <si>
    <t xml:space="preserve">Celaenea</t>
  </si>
  <si>
    <t xml:space="preserve">Line of Lucian Trianomae</t>
  </si>
  <si>
    <t xml:space="preserve">Seeker and Terrae-magus</t>
  </si>
  <si>
    <t xml:space="preserve">Oikos tou Eleous</t>
  </si>
  <si>
    <t xml:space="preserve">Anna Psellus</t>
  </si>
  <si>
    <t xml:space="preserve">Holy Maga; sister of Theocharista</t>
  </si>
  <si>
    <t xml:space="preserve">Theocharista Psellus</t>
  </si>
  <si>
    <t xml:space="preserve">Holy Maga; sister of Anna</t>
  </si>
  <si>
    <t xml:space="preserve">Nereida</t>
  </si>
  <si>
    <t xml:space="preserve">Holy Maga; twin sister of Nonna</t>
  </si>
  <si>
    <t xml:space="preserve">Nonna</t>
  </si>
  <si>
    <t xml:space="preserve">Holy Maga; twin sister of Nereida</t>
  </si>
  <si>
    <t xml:space="preserve">Aegaea</t>
  </si>
  <si>
    <t xml:space="preserve">Lucian the Scholar</t>
  </si>
  <si>
    <t xml:space="preserve">Orithyia</t>
  </si>
  <si>
    <t xml:space="preserve">Leukothea</t>
  </si>
  <si>
    <t xml:space="preserve">Arcadian Mysteries</t>
  </si>
  <si>
    <t xml:space="preserve">Delfini</t>
  </si>
  <si>
    <t xml:space="preserve">dolphin heart-beast</t>
  </si>
  <si>
    <t xml:space="preserve">Krum the Swift</t>
  </si>
  <si>
    <t xml:space="preserve">stallion heart-beast</t>
  </si>
  <si>
    <t xml:space="preserve">Favonius</t>
  </si>
  <si>
    <t xml:space="preserve">Memnos</t>
  </si>
  <si>
    <t xml:space="preserve">Verecunda</t>
  </si>
  <si>
    <t xml:space="preserve">Rego, craft magic</t>
  </si>
  <si>
    <t xml:space="preserve">Mystic Fraternity of Samos</t>
  </si>
  <si>
    <t xml:space="preserve">Aeliophanes</t>
  </si>
  <si>
    <t xml:space="preserve">monster hunter</t>
  </si>
  <si>
    <t xml:space="preserve">Ingasia</t>
  </si>
  <si>
    <t xml:space="preserve">Stouritus</t>
  </si>
  <si>
    <t xml:space="preserve">Gemma, Bobila</t>
  </si>
  <si>
    <t xml:space="preserve">Theorus the Old</t>
  </si>
  <si>
    <t xml:space="preserve">second oldest mage of Ingasia</t>
  </si>
  <si>
    <t xml:space="preserve">Hydatius</t>
  </si>
  <si>
    <t xml:space="preserve">third oldest mage of Ingasia</t>
  </si>
  <si>
    <t xml:space="preserve">Eudoxia</t>
  </si>
  <si>
    <t xml:space="preserve">Confraternity of Irene</t>
  </si>
  <si>
    <t xml:space="preserve">Gemma</t>
  </si>
  <si>
    <t xml:space="preserve">Gemma and Bobila are conjoined twins</t>
  </si>
  <si>
    <t xml:space="preserve">Bobila</t>
  </si>
  <si>
    <t xml:space="preserve">Anaximander</t>
  </si>
  <si>
    <t xml:space="preserve">(only a guest?), Dies Irae p14 (different timeline)</t>
  </si>
  <si>
    <t xml:space="preserve">Polyaigos</t>
  </si>
  <si>
    <t xml:space="preserve">Maria Laskarina</t>
  </si>
  <si>
    <t xml:space="preserve">Laskaris</t>
  </si>
  <si>
    <t xml:space="preserve">Rego, Terram</t>
  </si>
  <si>
    <t xml:space="preserve">Hods the Office of Polemarch, which is different froma Presiding Quaesitor</t>
  </si>
  <si>
    <t xml:space="preserve">Gerasimos the Simple</t>
  </si>
  <si>
    <t xml:space="preserve">Ignem, Terram</t>
  </si>
  <si>
    <t xml:space="preserve">Ioannes</t>
  </si>
  <si>
    <t xml:space="preserve">former Archon</t>
  </si>
  <si>
    <t xml:space="preserve">Caterina da Vigonovo</t>
  </si>
  <si>
    <t xml:space="preserve">Kaia</t>
  </si>
  <si>
    <t xml:space="preserve">TtA p.97</t>
  </si>
  <si>
    <t xml:space="preserve">Nestor</t>
  </si>
  <si>
    <t xml:space="preserve">Branchidae</t>
  </si>
  <si>
    <t xml:space="preserve">~95</t>
  </si>
  <si>
    <t xml:space="preserve">Michael‘s Tabula</t>
  </si>
  <si>
    <t xml:space="preserve">Petros</t>
  </si>
  <si>
    <t xml:space="preserve">Michael</t>
  </si>
  <si>
    <t xml:space="preserve">Wilrich</t>
  </si>
  <si>
    <t xml:space="preserve">formerly of Moero‘s Garden</t>
  </si>
  <si>
    <t xml:space="preserve">formerly an urban eremite</t>
  </si>
  <si>
    <t xml:space="preserve">Xylinites</t>
  </si>
  <si>
    <t xml:space="preserve">Artoud</t>
  </si>
  <si>
    <t xml:space="preserve">Trasaricus</t>
  </si>
  <si>
    <t xml:space="preserve">Theoderet</t>
  </si>
  <si>
    <t xml:space="preserve">Pe, Co</t>
  </si>
  <si>
    <t xml:space="preserve">Alexandria</t>
  </si>
  <si>
    <t xml:space="preserve">Catella</t>
  </si>
  <si>
    <t xml:space="preserve">Leontius</t>
  </si>
  <si>
    <t xml:space="preserve">Chief Redcap (Logothete)</t>
  </si>
  <si>
    <t xml:space="preserve">Proximios</t>
  </si>
  <si>
    <t xml:space="preserve">possible next logothete</t>
  </si>
  <si>
    <t xml:space="preserve">Lysandros</t>
  </si>
  <si>
    <t xml:space="preserve">&gt;130</t>
  </si>
  <si>
    <t xml:space="preserve">Hermetic Law</t>
  </si>
  <si>
    <t xml:space="preserve">TSE p.27</t>
  </si>
  <si>
    <t xml:space="preserve">Diantha</t>
  </si>
  <si>
    <t xml:space="preserve">60-100</t>
  </si>
  <si>
    <t xml:space="preserve">Niko</t>
  </si>
  <si>
    <t xml:space="preserve">&lt;60</t>
  </si>
  <si>
    <t xml:space="preserve">Aristides</t>
  </si>
  <si>
    <t xml:space="preserve">Moero‘s Garden</t>
  </si>
  <si>
    <t xml:space="preserve">Ionnia</t>
  </si>
  <si>
    <t xml:space="preserve">Syagricus</t>
  </si>
  <si>
    <t xml:space="preserve">d</t>
  </si>
  <si>
    <t xml:space="preserve">Pancratius (gauntlet in 1221)</t>
  </si>
  <si>
    <t xml:space="preserve">Ziper</t>
  </si>
  <si>
    <t xml:space="preserve">Gentle Gift; wants unGifted artisans Nanno and Ampelius to join the covenant</t>
  </si>
  <si>
    <t xml:space="preserve">(apprentice to gauntlet in 1221)</t>
  </si>
  <si>
    <t xml:space="preserve">League of Constantine</t>
  </si>
  <si>
    <t xml:space="preserve">Trasaric</t>
  </si>
  <si>
    <t xml:space="preserve">Helladius</t>
  </si>
  <si>
    <t xml:space="preserve">The Oracles of Didyma</t>
  </si>
  <si>
    <t xml:space="preserve">Alexander</t>
  </si>
  <si>
    <t xml:space="preserve">Nikola</t>
  </si>
  <si>
    <t xml:space="preserve">Intellego, Corpus</t>
  </si>
  <si>
    <t xml:space="preserve">Rego, Vim</t>
  </si>
  <si>
    <t xml:space="preserve">Ariane</t>
  </si>
  <si>
    <t xml:space="preserve">Herakles</t>
  </si>
  <si>
    <t xml:space="preserve">Connection to Cult of Heroes?</t>
  </si>
  <si>
    <t xml:space="preserve">William of Normandy</t>
  </si>
  <si>
    <t xml:space="preserve">Transylvanian</t>
  </si>
  <si>
    <t xml:space="preserve">Coeris</t>
  </si>
  <si>
    <t xml:space="preserve">Poena </t>
  </si>
  <si>
    <t xml:space="preserve">In, Mu, Im, Me</t>
  </si>
  <si>
    <t xml:space="preserve">Angiola </t>
  </si>
  <si>
    <t xml:space="preserve">Mu, Im</t>
  </si>
  <si>
    <t xml:space="preserve">Gentle Gift, aide to Janus</t>
  </si>
  <si>
    <t xml:space="preserve">Dominic</t>
  </si>
  <si>
    <t xml:space="preserve">Aedile</t>
  </si>
  <si>
    <t xml:space="preserve">weather, necromancy</t>
  </si>
  <si>
    <t xml:space="preserve">Horatius </t>
  </si>
  <si>
    <t xml:space="preserve">Signaler</t>
  </si>
  <si>
    <t xml:space="preserve">Secretary</t>
  </si>
  <si>
    <t xml:space="preserve">Cr, Re, Im, Te</t>
  </si>
  <si>
    <t xml:space="preserve">Janus </t>
  </si>
  <si>
    <r>
      <rPr>
        <sz val="10"/>
        <rFont val="Arial"/>
        <family val="2"/>
        <charset val="1"/>
      </rPr>
      <t xml:space="preserve">Ahenobarbus (65), </t>
    </r>
    <r>
      <rPr>
        <sz val="10"/>
        <color rgb="FF808080"/>
        <rFont val="Arial"/>
        <family val="2"/>
        <charset val="1"/>
      </rPr>
      <t xml:space="preserve">Tibor Milos (25)</t>
    </r>
  </si>
  <si>
    <t xml:space="preserve">Cr, In, Re, Me</t>
  </si>
  <si>
    <t xml:space="preserve">Isaac</t>
  </si>
  <si>
    <t xml:space="preserve">spent years in Faerie</t>
  </si>
  <si>
    <t xml:space="preserve">Juturnus </t>
  </si>
  <si>
    <t xml:space="preserve">Re, Pe, In, An, Te</t>
  </si>
  <si>
    <t xml:space="preserve">Tatiana </t>
  </si>
  <si>
    <t xml:space="preserve">Cr, Mu, He, Co</t>
  </si>
  <si>
    <t xml:space="preserve">Monica Ierne </t>
  </si>
  <si>
    <t xml:space="preserve">Legata</t>
  </si>
  <si>
    <t xml:space="preserve">Cr, Re, Co, Te</t>
  </si>
  <si>
    <t xml:space="preserve">Umno</t>
  </si>
  <si>
    <t xml:space="preserve">Leader of Burning Acorns Vexillation</t>
  </si>
  <si>
    <t xml:space="preserve">HoH:TL p.122</t>
  </si>
  <si>
    <t xml:space="preserve">Catullus</t>
  </si>
  <si>
    <t xml:space="preserve">Amber the Golden (64, Aedes Veritatis, Levant)</t>
  </si>
  <si>
    <t xml:space="preserve">Blood &amp; Sand, p. 104</t>
  </si>
  <si>
    <t xml:space="preserve">Archimandros</t>
  </si>
  <si>
    <t xml:space="preserve">Valerius</t>
  </si>
  <si>
    <t xml:space="preserve">Renardus</t>
  </si>
  <si>
    <t xml:space="preserve">Julia (26, Collem Leonis, Rhine)</t>
  </si>
  <si>
    <t xml:space="preserve">TtA p. 141, on a 1-year rotation (no more permanent places left)</t>
  </si>
  <si>
    <t xml:space="preserve">(rotation)</t>
  </si>
  <si>
    <t xml:space="preserve">Báetáin Ua Traimair (60, Praesis, Hibernia)</t>
  </si>
  <si>
    <t xml:space="preserve">Anica</t>
  </si>
  <si>
    <t xml:space="preserve">TtA p.98</t>
  </si>
  <si>
    <t xml:space="preserve">Petre</t>
  </si>
  <si>
    <t xml:space="preserve">Laniena</t>
  </si>
  <si>
    <t xml:space="preserve">Lexander </t>
  </si>
  <si>
    <t xml:space="preserve">Re, An, Co, Vi</t>
  </si>
  <si>
    <t xml:space="preserve">Murat the Younger</t>
  </si>
  <si>
    <t xml:space="preserve">Fector</t>
  </si>
  <si>
    <t xml:space="preserve">Murat of Terezin</t>
  </si>
  <si>
    <t xml:space="preserve">Evredika</t>
  </si>
  <si>
    <t xml:space="preserve">Oeagrus</t>
  </si>
  <si>
    <t xml:space="preserve">Bozhidar</t>
  </si>
  <si>
    <t xml:space="preserve">Yekaterina </t>
  </si>
  <si>
    <t xml:space="preserve">necromancy</t>
  </si>
  <si>
    <t xml:space="preserve">Seuthopolis</t>
  </si>
  <si>
    <t xml:space="preserve">Benilda</t>
  </si>
  <si>
    <t xml:space="preserve">Caledonia</t>
  </si>
  <si>
    <t xml:space="preserve">from Loch Leglean</t>
  </si>
  <si>
    <t xml:space="preserve">punishments</t>
  </si>
  <si>
    <t xml:space="preserve">Saturnino</t>
  </si>
  <si>
    <t xml:space="preserve">Chief Lictor (Marshal)</t>
  </si>
  <si>
    <t xml:space="preserve">on Caledonia’s team</t>
  </si>
  <si>
    <t xml:space="preserve">mediation between oppida</t>
  </si>
  <si>
    <t xml:space="preserve">Terencia </t>
  </si>
  <si>
    <t xml:space="preserve">Aedile, Lictor</t>
  </si>
  <si>
    <t xml:space="preserve">Runild (Montverte, Normandy)</t>
  </si>
  <si>
    <t xml:space="preserve">Re, Co, Te</t>
  </si>
  <si>
    <t xml:space="preserve">Vigilia</t>
  </si>
  <si>
    <t xml:space="preserve">crimes within oppida</t>
  </si>
  <si>
    <t xml:space="preserve">Aguilon</t>
  </si>
  <si>
    <t xml:space="preserve">~50</t>
  </si>
  <si>
    <t xml:space="preserve">Lictor</t>
  </si>
  <si>
    <t xml:space="preserve">Daria la Grise (72, Triamore)</t>
  </si>
  <si>
    <t xml:space="preserve">Tablinum</t>
  </si>
  <si>
    <t xml:space="preserve">Nestor </t>
  </si>
  <si>
    <t xml:space="preserve">Theodora (58), Theodore (58)</t>
  </si>
  <si>
    <t xml:space="preserve">from Thebes</t>
  </si>
  <si>
    <t xml:space="preserve">Theodora </t>
  </si>
  <si>
    <t xml:space="preserve">Nestor (93)</t>
  </si>
  <si>
    <t xml:space="preserve">Theodore </t>
  </si>
  <si>
    <t xml:space="preserve">Histria – Old Histria</t>
  </si>
  <si>
    <t xml:space="preserve">Accursus Adiran</t>
  </si>
  <si>
    <t xml:space="preserve">lives at Shrouded Bay</t>
  </si>
  <si>
    <t xml:space="preserve">Leontine Adiran</t>
  </si>
  <si>
    <t xml:space="preserve">chief negotiator</t>
  </si>
  <si>
    <t xml:space="preserve">protégé to Dominic of Tytalus (Coeris)</t>
  </si>
  <si>
    <t xml:space="preserve">Pahniro Adiran </t>
  </si>
  <si>
    <t xml:space="preserve">former hoplite</t>
  </si>
  <si>
    <t xml:space="preserve">Priscilla</t>
  </si>
  <si>
    <t xml:space="preserve">Volante Adiran</t>
  </si>
  <si>
    <t xml:space="preserve">from Italy</t>
  </si>
  <si>
    <t xml:space="preserve">flight magic</t>
  </si>
  <si>
    <t xml:space="preserve">controls the (small) military elements in the Redcap fleet</t>
  </si>
  <si>
    <t xml:space="preserve">Histria – Shrouded Bay</t>
  </si>
  <si>
    <t xml:space="preserve">Placido Adiran </t>
  </si>
  <si>
    <t xml:space="preserve">Histria – Venice chapter house</t>
  </si>
  <si>
    <t xml:space="preserve">Merit</t>
  </si>
  <si>
    <t xml:space="preserve">in Venice chapter house</t>
  </si>
  <si>
    <t xml:space="preserve">Octavian</t>
  </si>
  <si>
    <t xml:space="preserve">in Venice chapter house; a chess player from LoM p.~46, same Octavian as in TtA p. 98?</t>
  </si>
  <si>
    <t xml:space="preserve">Lycaneon</t>
  </si>
  <si>
    <t xml:space="preserve">Albertus </t>
  </si>
  <si>
    <t xml:space="preserve">Re, Te, Vi</t>
  </si>
  <si>
    <t xml:space="preserve">Arhima</t>
  </si>
  <si>
    <t xml:space="preserve">Re, Vi</t>
  </si>
  <si>
    <t xml:space="preserve">Clement </t>
  </si>
  <si>
    <t xml:space="preserve">Re, Pe, Me, Vi</t>
  </si>
  <si>
    <t xml:space="preserve">Phillip </t>
  </si>
  <si>
    <t xml:space="preserve">Me, Re, He, Te</t>
  </si>
  <si>
    <t xml:space="preserve">Zalmoxis</t>
  </si>
  <si>
    <t xml:space="preserve">AtD p87</t>
  </si>
  <si>
    <t xml:space="preserve">Perius</t>
  </si>
  <si>
    <t xml:space="preserve">Anaxagoras of Triamore (dead)</t>
  </si>
  <si>
    <t xml:space="preserve">Triamore, p. 54</t>
  </si>
  <si>
    <t xml:space="preserve">Publius</t>
  </si>
  <si>
    <t xml:space="preserve">Scholomance</t>
  </si>
  <si>
    <t xml:space="preserve">Simium Arileins</t>
  </si>
  <si>
    <t xml:space="preserve">raven heartbeast; Mystery of the Inner Heartbeast</t>
  </si>
  <si>
    <t xml:space="preserve">Andrew Melanchthon </t>
  </si>
  <si>
    <t xml:space="preserve">from the Rhine</t>
  </si>
  <si>
    <t xml:space="preserve">Kezdö Valasz</t>
  </si>
  <si>
    <t xml:space="preserve">Essedarius </t>
  </si>
  <si>
    <t xml:space="preserve">Macrobius</t>
  </si>
  <si>
    <t xml:space="preserve">partner of Leona</t>
  </si>
  <si>
    <t xml:space="preserve">Leona </t>
  </si>
  <si>
    <t xml:space="preserve">partner of Essedarius</t>
  </si>
  <si>
    <t xml:space="preserve">Adulio </t>
  </si>
  <si>
    <t xml:space="preserve">partner of Neculai</t>
  </si>
  <si>
    <t xml:space="preserve">Neculai</t>
  </si>
  <si>
    <t xml:space="preserve">partner of Adulio; pern (honey buzzard) heartbeast</t>
  </si>
  <si>
    <t xml:space="preserve">Au</t>
  </si>
  <si>
    <t xml:space="preserve">Line of Muj</t>
  </si>
  <si>
    <t xml:space="preserve">Mansio</t>
  </si>
  <si>
    <t xml:space="preserve">Semita Errabunda</t>
  </si>
  <si>
    <t xml:space="preserve">Darius</t>
  </si>
  <si>
    <t xml:space="preserve">Mari Amwithig</t>
  </si>
  <si>
    <t xml:space="preserve">Moratamis</t>
  </si>
  <si>
    <t xml:space="preserve">Tillitus</t>
  </si>
  <si>
    <t xml:space="preserve">MoH</t>
  </si>
  <si>
    <t xml:space="preserve">Aurulentus  </t>
  </si>
  <si>
    <t xml:space="preserve">Gwidion</t>
  </si>
  <si>
    <t xml:space="preserve">Hugh</t>
  </si>
  <si>
    <t xml:space="preserve">Lambert</t>
  </si>
  <si>
    <t xml:space="preserve">Maris</t>
  </si>
  <si>
    <t xml:space="preserve">Marcus Tauros</t>
  </si>
  <si>
    <t xml:space="preserve">Persephone</t>
  </si>
  <si>
    <t xml:space="preserve">Petalichus</t>
  </si>
  <si>
    <t xml:space="preserve">Ranulf</t>
  </si>
  <si>
    <t xml:space="preserve">Tolides</t>
  </si>
  <si>
    <t xml:space="preserve">Yestin</t>
  </si>
  <si>
    <t xml:space="preserve">Argus</t>
  </si>
  <si>
    <t xml:space="preserve">captain of the Astra</t>
  </si>
  <si>
    <t xml:space="preserve">Mythic Seas p.45</t>
  </si>
  <si>
    <t xml:space="preserve">Galerius</t>
  </si>
  <si>
    <t xml:space="preserve">Ant p.68</t>
  </si>
  <si>
    <t xml:space="preserve">Ingrid</t>
  </si>
  <si>
    <t xml:space="preserve">Ant p.74</t>
  </si>
  <si>
    <t xml:space="preserve">Argos</t>
  </si>
  <si>
    <t xml:space="preserve">Hooks, p.25</t>
  </si>
  <si>
    <t xml:space="preserve">Antunnos</t>
  </si>
  <si>
    <t xml:space="preserve">Hooks, p.37</t>
  </si>
  <si>
    <t xml:space="preserve">Trajan</t>
  </si>
  <si>
    <t xml:space="preserve">Austerius</t>
  </si>
  <si>
    <t xml:space="preserve">TME p.32</t>
  </si>
  <si>
    <t xml:space="preserve">Protinus Velox</t>
  </si>
  <si>
    <t xml:space="preserve">TME p.34</t>
  </si>
  <si>
    <t xml:space="preserve">Eutropia</t>
  </si>
  <si>
    <t xml:space="preserve">Intellego, Vim</t>
  </si>
  <si>
    <t xml:space="preserve">TTT p.63</t>
  </si>
  <si>
    <t xml:space="preserve">Fabianus</t>
  </si>
  <si>
    <t xml:space="preserve">TTT p.78</t>
  </si>
  <si>
    <t xml:space="preserve">Arctura</t>
  </si>
  <si>
    <t xml:space="preserve">TTT p.80</t>
  </si>
  <si>
    <t xml:space="preserve">Decarius</t>
  </si>
  <si>
    <t xml:space="preserve">Galafre</t>
  </si>
  <si>
    <t xml:space="preserve">TTT p.92</t>
  </si>
  <si>
    <t xml:space="preserve">Severin</t>
  </si>
  <si>
    <t xml:space="preserve">ToME p.53</t>
  </si>
  <si>
    <t xml:space="preserve">Tholin</t>
  </si>
  <si>
    <t xml:space="preserve">ToME p.96</t>
  </si>
  <si>
    <t xml:space="preserve">Asmorn</t>
  </si>
  <si>
    <t xml:space="preserve">ToME p.97</t>
  </si>
  <si>
    <t xml:space="preserve">Brighde Bronach</t>
  </si>
  <si>
    <t xml:space="preserve">Dies Irae p.12</t>
  </si>
  <si>
    <t xml:space="preserve">Beatritz</t>
  </si>
  <si>
    <t xml:space="preserve">Dies Irae p.15</t>
  </si>
  <si>
    <t xml:space="preserve">Andreva</t>
  </si>
  <si>
    <t xml:space="preserve">Dies Irae p.16</t>
  </si>
  <si>
    <t xml:space="preserve">Lena Kessler</t>
  </si>
  <si>
    <t xml:space="preserve">Magoi of the Star</t>
  </si>
  <si>
    <t xml:space="preserve">Dies Irae p.24</t>
  </si>
  <si>
    <t xml:space="preserve">Devil’s Lane</t>
  </si>
  <si>
    <t xml:space="preserve">Necromancer</t>
  </si>
  <si>
    <t xml:space="preserve">ML p.113</t>
  </si>
  <si>
    <t xml:space="preserve">Bartholomew</t>
  </si>
  <si>
    <t xml:space="preserve">ML p.115</t>
  </si>
  <si>
    <t xml:space="preserve">5 seekers</t>
  </si>
  <si>
    <t xml:space="preserve">Path of the Body</t>
  </si>
  <si>
    <t xml:space="preserve">Path of Seeming</t>
  </si>
  <si>
    <t xml:space="preserve">only a few</t>
  </si>
  <si>
    <t xml:space="preserve">Winding Path</t>
  </si>
  <si>
    <t xml:space="preserve">Karaites</t>
  </si>
  <si>
    <t xml:space="preserve">Katadesmos </t>
  </si>
  <si>
    <t xml:space="preserve">Boreas</t>
  </si>
  <si>
    <t xml:space="preserve">Sebastian</t>
  </si>
  <si>
    <t xml:space="preserve">Redcaps</t>
  </si>
  <si>
    <t xml:space="preserve">Follower of Belin</t>
  </si>
  <si>
    <t xml:space="preserve">Pawnbroker</t>
  </si>
  <si>
    <t xml:space="preserve">Bloodcap</t>
  </si>
  <si>
    <t xml:space="preserve">Wayfarer</t>
  </si>
  <si>
    <t xml:space="preserve">Shadow-Masters</t>
  </si>
  <si>
    <t xml:space="preserve">Cult of Vesta</t>
  </si>
  <si>
    <t xml:space="preserve">Line of Quendalon</t>
  </si>
  <si>
    <t xml:space="preserve">Heirs to Merlin</t>
  </si>
  <si>
    <t xml:space="preserve">Follower of Pendule</t>
  </si>
  <si>
    <t xml:space="preserve">True Merinita</t>
  </si>
  <si>
    <t xml:space="preserve">Known magi</t>
  </si>
  <si>
    <t xml:space="preserve">Magi</t>
  </si>
  <si>
    <t xml:space="preserve">26 Jerbiton</t>
  </si>
  <si>
    <t xml:space="preserve">59 magi, 48 in covenants, the rest hermits/wanderers; Flambeau, Verditius, Criamon and Jerbiton are most common, followed by members of Houses Tremere and Tytalus</t>
  </si>
  <si>
    <t xml:space="preserve">100 magi, 50 Ex Misc, 10 Merinita, other Houses less than 10; Houses Mercere and Quaesitor have only one member each in the tribunal</t>
  </si>
  <si>
    <t xml:space="preserve">19 Flambeau</t>
  </si>
  <si>
    <t xml:space="preserve">About 100 magi</t>
  </si>
  <si>
    <t xml:space="preserve">41 Tremere</t>
  </si>
  <si>
    <t xml:space="preserve">from HoH</t>
  </si>
  <si>
    <t xml:space="preserve">Archmages</t>
  </si>
  <si>
    <t xml:space="preserve">Total Magi</t>
  </si>
  <si>
    <t xml:space="preserve">Quaesitors</t>
  </si>
  <si>
    <t xml:space="preserve">Non-Guernicus Q.</t>
  </si>
  <si>
    <t xml:space="preserve">„one fourth“</t>
  </si>
  <si>
    <t xml:space="preserve">„a quarter“</t>
  </si>
  <si>
    <t xml:space="preserve">„nearly a fifth“</t>
  </si>
  <si>
    <t xml:space="preserve">  </t>
  </si>
  <si>
    <t xml:space="preserve">No gild</t>
  </si>
  <si>
    <t xml:space="preserve">„less than a tenth“</t>
  </si>
  <si>
    <t xml:space="preserve">„around a sixth“ [GotF p.20]</t>
  </si>
  <si>
    <t xml:space="preserve">Total</t>
  </si>
  <si>
    <t xml:space="preserve">M</t>
  </si>
  <si>
    <t xml:space="preserve">F</t>
  </si>
  <si>
    <t xml:space="preserve">D</t>
  </si>
  <si>
    <t xml:space="preserve">Sum</t>
  </si>
  <si>
    <t xml:space="preserve">Age</t>
  </si>
  <si>
    <t xml:space="preserve">… to …</t>
  </si>
  <si>
    <t xml:space="preserve">magi</t>
  </si>
  <si>
    <t xml:space="preserve">total</t>
  </si>
</sst>
</file>

<file path=xl/styles.xml><?xml version="1.0" encoding="utf-8"?>
<styleSheet xmlns="http://schemas.openxmlformats.org/spreadsheetml/2006/main">
  <numFmts count="2">
    <numFmt numFmtId="164" formatCode="General"/>
    <numFmt numFmtId="165" formatCode="0.0\ %"/>
  </numFmts>
  <fonts count="10">
    <font>
      <sz val="10"/>
      <name val="Arial"/>
      <family val="2"/>
      <charset val="1"/>
    </font>
    <font>
      <sz val="10"/>
      <name val="Arial"/>
      <family val="0"/>
    </font>
    <font>
      <sz val="10"/>
      <name val="Arial"/>
      <family val="0"/>
    </font>
    <font>
      <sz val="10"/>
      <name val="Arial"/>
      <family val="0"/>
    </font>
    <font>
      <sz val="10"/>
      <color rgb="FF808080"/>
      <name val="Arial"/>
      <family val="2"/>
      <charset val="1"/>
    </font>
    <font>
      <strike val="true"/>
      <sz val="10"/>
      <name val="Arial"/>
      <family val="2"/>
      <charset val="1"/>
    </font>
    <font>
      <b val="true"/>
      <sz val="10"/>
      <name val="Arial"/>
      <family val="2"/>
      <charset val="1"/>
    </font>
    <font>
      <sz val="10"/>
      <color rgb="FF0000FF"/>
      <name val="Arial"/>
      <family val="2"/>
      <charset val="1"/>
    </font>
    <font>
      <sz val="10"/>
      <color rgb="FF999999"/>
      <name val="Arial"/>
      <family val="2"/>
      <charset val="1"/>
    </font>
    <font>
      <sz val="10"/>
      <name val="Arial"/>
      <family val="2"/>
    </font>
  </fonts>
  <fills count="5">
    <fill>
      <patternFill patternType="none"/>
    </fill>
    <fill>
      <patternFill patternType="gray125"/>
    </fill>
    <fill>
      <patternFill patternType="solid">
        <fgColor rgb="FFFFFFA6"/>
        <bgColor rgb="FFFFFFCC"/>
      </patternFill>
    </fill>
    <fill>
      <patternFill patternType="solid">
        <fgColor rgb="FF5EB91E"/>
        <bgColor rgb="FF808000"/>
      </patternFill>
    </fill>
    <fill>
      <patternFill patternType="solid">
        <fgColor rgb="FFBBE33D"/>
        <bgColor rgb="FFFFCC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bottom" textRotation="0" wrapText="false" indent="1"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left" vertical="bottom" textRotation="0" wrapText="false" indent="1"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right"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2"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left" vertical="bottom" textRotation="0" wrapText="false" indent="0" shrinkToFit="false"/>
      <protection locked="true" hidden="false"/>
    </xf>
    <xf numFmtId="164" fontId="0" fillId="3" borderId="0" xfId="0" applyFont="false" applyBorder="false" applyAlignment="true" applyProtection="true">
      <alignment horizontal="general" vertical="bottom" textRotation="0" wrapText="fals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bgColor rgb="FF000000"/>
        </patternFill>
      </fill>
    </dxf>
    <dxf>
      <fill>
        <patternFill patternType="solid">
          <fgColor rgb="FF808080"/>
          <bgColor rgb="FF000000"/>
        </patternFill>
      </fill>
    </dxf>
    <dxf>
      <fill>
        <patternFill patternType="solid">
          <fgColor rgb="FF999999"/>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A6"/>
      <rgbColor rgb="FF99CCFF"/>
      <rgbColor rgb="FFFF99CC"/>
      <rgbColor rgb="FFCC99FF"/>
      <rgbColor rgb="FFFFCC99"/>
      <rgbColor rgb="FF3366FF"/>
      <rgbColor rgb="FF33CCCC"/>
      <rgbColor rgb="FFBBE33D"/>
      <rgbColor rgb="FFFFCC00"/>
      <rgbColor rgb="FFFF9900"/>
      <rgbColor rgb="FFFF6600"/>
      <rgbColor rgb="FF666699"/>
      <rgbColor rgb="FF999999"/>
      <rgbColor rgb="FF003366"/>
      <rgbColor rgb="FF5EB91E"/>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forum.atlas-games.com/t/adelbert-a-magi-of-hermes-look-at-intellego-and-astrology/8146/" TargetMode="External"/><Relationship Id="rId2" Type="http://schemas.openxmlformats.org/officeDocument/2006/relationships/hyperlink" Target="https://ironboundtome.wordpress.com/ars-magica/saga-ascendency-of-the-warp/ars-magica-tribunals/" TargetMode="External"/><Relationship Id="rId3" Type="http://schemas.openxmlformats.org/officeDocument/2006/relationships/hyperlink" Target="https://gamesfromfolktales.com/my-books/sanctuary-of-ice-2/labyrinth-of-lanes/" TargetMode="External"/><Relationship Id="rId4"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29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B1177" activePane="bottomLeft" state="frozen"/>
      <selection pane="topLeft" activeCell="A1" activeCellId="0" sqref="A1"/>
      <selection pane="bottomLeft" activeCell="M1184" activeCellId="0" sqref="M1184"/>
    </sheetView>
  </sheetViews>
  <sheetFormatPr defaultColWidth="11.53515625" defaultRowHeight="12.8" customHeight="false" zeroHeight="false" outlineLevelRow="0" outlineLevelCol="0"/>
  <cols>
    <col collapsed="false" customWidth="true" hidden="false" outlineLevel="0" max="4" min="4" style="1" width="13.09"/>
    <col collapsed="false" customWidth="true" hidden="false" outlineLevel="0" max="8" min="6" style="1" width="7.66"/>
  </cols>
  <sheetData>
    <row r="1" customFormat="false" ht="12.8"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1" t="s">
        <v>16</v>
      </c>
      <c r="R1" s="1" t="s">
        <v>17</v>
      </c>
    </row>
    <row r="3" customFormat="false" ht="12.8" hidden="false" customHeight="false" outlineLevel="0" collapsed="false">
      <c r="A3" s="2" t="s">
        <v>18</v>
      </c>
      <c r="B3" s="2" t="s">
        <v>19</v>
      </c>
      <c r="C3" s="2" t="s">
        <v>20</v>
      </c>
      <c r="D3" s="2" t="s">
        <v>21</v>
      </c>
      <c r="E3" s="2" t="s">
        <v>22</v>
      </c>
      <c r="F3" s="2" t="s">
        <v>23</v>
      </c>
      <c r="G3" s="2" t="n">
        <f aca="false">H3</f>
        <v>41</v>
      </c>
      <c r="H3" s="2" t="n">
        <v>41</v>
      </c>
      <c r="I3" s="2"/>
      <c r="J3" s="2"/>
      <c r="K3" s="2"/>
      <c r="L3" s="2" t="s">
        <v>24</v>
      </c>
      <c r="M3" s="2" t="s">
        <v>25</v>
      </c>
      <c r="N3" s="2"/>
      <c r="O3" s="2"/>
      <c r="P3" s="2"/>
      <c r="R3" s="2" t="s">
        <v>26</v>
      </c>
    </row>
    <row r="4" customFormat="false" ht="12.8" hidden="false" customHeight="false" outlineLevel="0" collapsed="false">
      <c r="A4" s="2" t="s">
        <v>18</v>
      </c>
      <c r="B4" s="2" t="s">
        <v>19</v>
      </c>
      <c r="C4" s="2" t="s">
        <v>27</v>
      </c>
      <c r="D4" s="2" t="s">
        <v>21</v>
      </c>
      <c r="F4" s="2" t="s">
        <v>23</v>
      </c>
      <c r="G4" s="2"/>
      <c r="M4" s="2" t="s">
        <v>28</v>
      </c>
      <c r="N4" s="2" t="s">
        <v>29</v>
      </c>
      <c r="O4" s="2"/>
    </row>
    <row r="5" customFormat="false" ht="12.8" hidden="false" customHeight="false" outlineLevel="0" collapsed="false">
      <c r="A5" s="2" t="s">
        <v>18</v>
      </c>
      <c r="B5" s="2" t="s">
        <v>19</v>
      </c>
      <c r="C5" s="2" t="s">
        <v>25</v>
      </c>
      <c r="D5" s="2" t="s">
        <v>21</v>
      </c>
      <c r="F5" s="2" t="s">
        <v>30</v>
      </c>
      <c r="G5" s="2"/>
      <c r="M5" s="2" t="s">
        <v>31</v>
      </c>
      <c r="Q5" s="2" t="s">
        <v>32</v>
      </c>
    </row>
    <row r="6" customFormat="false" ht="12.8" hidden="false" customHeight="false" outlineLevel="0" collapsed="false">
      <c r="A6" s="2" t="s">
        <v>18</v>
      </c>
      <c r="B6" s="2" t="s">
        <v>19</v>
      </c>
      <c r="C6" s="2" t="s">
        <v>33</v>
      </c>
      <c r="D6" s="2" t="s">
        <v>21</v>
      </c>
      <c r="F6" s="2" t="s">
        <v>30</v>
      </c>
      <c r="G6" s="2"/>
      <c r="M6" s="2" t="s">
        <v>27</v>
      </c>
    </row>
    <row r="7" customFormat="false" ht="12.8" hidden="false" customHeight="false" outlineLevel="0" collapsed="false">
      <c r="A7" s="2" t="s">
        <v>18</v>
      </c>
      <c r="B7" s="2" t="s">
        <v>19</v>
      </c>
      <c r="C7" s="2" t="s">
        <v>34</v>
      </c>
      <c r="D7" s="2" t="s">
        <v>21</v>
      </c>
      <c r="F7" s="2" t="s">
        <v>30</v>
      </c>
      <c r="G7" s="2"/>
      <c r="M7" s="2" t="s">
        <v>35</v>
      </c>
    </row>
    <row r="8" customFormat="false" ht="12.8" hidden="false" customHeight="false" outlineLevel="0" collapsed="false">
      <c r="A8" s="2" t="s">
        <v>18</v>
      </c>
      <c r="B8" s="2" t="s">
        <v>19</v>
      </c>
      <c r="C8" s="2" t="s">
        <v>36</v>
      </c>
      <c r="D8" s="2" t="s">
        <v>21</v>
      </c>
      <c r="F8" s="2" t="s">
        <v>30</v>
      </c>
      <c r="G8" s="2"/>
      <c r="J8" s="3" t="s">
        <v>37</v>
      </c>
      <c r="K8" s="3"/>
      <c r="L8" s="3"/>
      <c r="M8" s="2" t="s">
        <v>38</v>
      </c>
    </row>
    <row r="9" customFormat="false" ht="12.8" hidden="false" customHeight="false" outlineLevel="0" collapsed="false">
      <c r="A9" s="2" t="s">
        <v>18</v>
      </c>
      <c r="B9" s="2" t="s">
        <v>19</v>
      </c>
      <c r="C9" s="2" t="s">
        <v>39</v>
      </c>
      <c r="D9" s="2" t="s">
        <v>21</v>
      </c>
      <c r="F9" s="2" t="s">
        <v>30</v>
      </c>
      <c r="G9" s="2"/>
      <c r="M9" s="2" t="s">
        <v>40</v>
      </c>
    </row>
    <row r="10" customFormat="false" ht="12.8" hidden="false" customHeight="false" outlineLevel="0" collapsed="false">
      <c r="A10" s="2" t="s">
        <v>18</v>
      </c>
      <c r="B10" s="2" t="s">
        <v>19</v>
      </c>
      <c r="C10" s="2" t="s">
        <v>41</v>
      </c>
      <c r="D10" s="2" t="s">
        <v>21</v>
      </c>
      <c r="F10" s="2" t="s">
        <v>30</v>
      </c>
      <c r="G10" s="2"/>
      <c r="M10" s="2" t="s">
        <v>42</v>
      </c>
    </row>
    <row r="11" customFormat="false" ht="12.8" hidden="false" customHeight="false" outlineLevel="0" collapsed="false">
      <c r="A11" s="2" t="s">
        <v>18</v>
      </c>
      <c r="B11" s="2" t="s">
        <v>19</v>
      </c>
      <c r="C11" s="2" t="s">
        <v>43</v>
      </c>
      <c r="D11" s="2" t="s">
        <v>21</v>
      </c>
      <c r="F11" s="2" t="s">
        <v>23</v>
      </c>
      <c r="G11" s="2"/>
      <c r="M11" s="2" t="s">
        <v>44</v>
      </c>
    </row>
    <row r="12" customFormat="false" ht="12.8" hidden="false" customHeight="false" outlineLevel="0" collapsed="false">
      <c r="A12" s="2" t="s">
        <v>18</v>
      </c>
      <c r="B12" s="2" t="s">
        <v>19</v>
      </c>
      <c r="C12" s="2" t="s">
        <v>45</v>
      </c>
      <c r="D12" s="2" t="s">
        <v>21</v>
      </c>
      <c r="F12" s="2" t="s">
        <v>23</v>
      </c>
      <c r="G12" s="2"/>
      <c r="M12" s="2" t="s">
        <v>46</v>
      </c>
    </row>
    <row r="13" customFormat="false" ht="12.8" hidden="false" customHeight="false" outlineLevel="0" collapsed="false">
      <c r="A13" s="2" t="s">
        <v>18</v>
      </c>
      <c r="B13" s="2" t="s">
        <v>19</v>
      </c>
      <c r="C13" s="2" t="s">
        <v>47</v>
      </c>
      <c r="D13" s="2" t="s">
        <v>21</v>
      </c>
      <c r="F13" s="2" t="s">
        <v>23</v>
      </c>
      <c r="G13" s="2"/>
      <c r="M13" s="2" t="s">
        <v>48</v>
      </c>
    </row>
    <row r="14" customFormat="false" ht="12.8" hidden="false" customHeight="false" outlineLevel="0" collapsed="false">
      <c r="A14" s="2" t="s">
        <v>18</v>
      </c>
      <c r="B14" s="2" t="s">
        <v>19</v>
      </c>
      <c r="C14" s="2" t="s">
        <v>49</v>
      </c>
      <c r="D14" s="2" t="s">
        <v>21</v>
      </c>
      <c r="F14" s="2" t="s">
        <v>30</v>
      </c>
      <c r="G14" s="2"/>
      <c r="M14" s="2" t="s">
        <v>27</v>
      </c>
    </row>
    <row r="15" customFormat="false" ht="12.8" hidden="false" customHeight="false" outlineLevel="0" collapsed="false">
      <c r="A15" s="2" t="s">
        <v>18</v>
      </c>
      <c r="B15" s="4" t="s">
        <v>50</v>
      </c>
      <c r="C15" s="5"/>
      <c r="D15" s="3" t="s">
        <v>21</v>
      </c>
      <c r="E15" s="5"/>
      <c r="F15" s="5"/>
      <c r="G15" s="5"/>
      <c r="H15" s="5"/>
      <c r="I15" s="5"/>
      <c r="J15" s="5"/>
      <c r="K15" s="5"/>
      <c r="L15" s="5"/>
      <c r="M15" s="5"/>
    </row>
    <row r="16" customFormat="false" ht="12.8" hidden="false" customHeight="false" outlineLevel="0" collapsed="false">
      <c r="A16" s="2" t="s">
        <v>18</v>
      </c>
      <c r="B16" s="4" t="s">
        <v>50</v>
      </c>
      <c r="C16" s="5"/>
      <c r="D16" s="3" t="s">
        <v>21</v>
      </c>
      <c r="E16" s="5"/>
      <c r="F16" s="5"/>
      <c r="G16" s="5"/>
      <c r="H16" s="5"/>
      <c r="I16" s="5"/>
      <c r="J16" s="5"/>
      <c r="K16" s="5"/>
      <c r="L16" s="5"/>
      <c r="M16" s="5"/>
    </row>
    <row r="17" customFormat="false" ht="12.8" hidden="false" customHeight="false" outlineLevel="0" collapsed="false">
      <c r="A17" s="2" t="s">
        <v>18</v>
      </c>
      <c r="B17" s="4" t="s">
        <v>50</v>
      </c>
      <c r="C17" s="5"/>
      <c r="D17" s="3" t="s">
        <v>21</v>
      </c>
      <c r="E17" s="5"/>
      <c r="F17" s="5"/>
      <c r="G17" s="5"/>
      <c r="H17" s="5"/>
      <c r="I17" s="5"/>
      <c r="J17" s="5"/>
      <c r="K17" s="5"/>
      <c r="L17" s="5"/>
      <c r="M17" s="5"/>
    </row>
    <row r="18" customFormat="false" ht="12.8" hidden="false" customHeight="false" outlineLevel="0" collapsed="false">
      <c r="A18" s="2" t="s">
        <v>18</v>
      </c>
      <c r="B18" s="4" t="s">
        <v>50</v>
      </c>
      <c r="C18" s="5"/>
      <c r="D18" s="3" t="s">
        <v>21</v>
      </c>
      <c r="E18" s="5"/>
      <c r="F18" s="5"/>
      <c r="G18" s="5"/>
      <c r="H18" s="5"/>
      <c r="I18" s="5"/>
      <c r="J18" s="5"/>
      <c r="K18" s="5"/>
      <c r="L18" s="5"/>
      <c r="M18" s="5"/>
    </row>
    <row r="19" customFormat="false" ht="12.8" hidden="false" customHeight="false" outlineLevel="0" collapsed="false">
      <c r="A19" s="2" t="s">
        <v>18</v>
      </c>
      <c r="B19" s="4" t="s">
        <v>50</v>
      </c>
      <c r="C19" s="5"/>
      <c r="D19" s="3" t="s">
        <v>21</v>
      </c>
      <c r="E19" s="5"/>
      <c r="F19" s="5"/>
      <c r="G19" s="5"/>
      <c r="H19" s="5"/>
      <c r="I19" s="5"/>
      <c r="J19" s="5"/>
      <c r="K19" s="5"/>
      <c r="L19" s="5"/>
      <c r="M19" s="5"/>
    </row>
    <row r="20" customFormat="false" ht="12.8" hidden="false" customHeight="false" outlineLevel="0" collapsed="false">
      <c r="A20" s="2" t="s">
        <v>18</v>
      </c>
      <c r="B20" s="2" t="s">
        <v>51</v>
      </c>
      <c r="C20" s="2" t="s">
        <v>52</v>
      </c>
      <c r="D20" s="2" t="s">
        <v>53</v>
      </c>
      <c r="F20" s="2" t="s">
        <v>23</v>
      </c>
      <c r="G20" s="2" t="n">
        <f aca="false">H20</f>
        <v>112</v>
      </c>
      <c r="H20" s="2" t="n">
        <v>112</v>
      </c>
      <c r="J20" s="2" t="s">
        <v>54</v>
      </c>
      <c r="K20" s="2"/>
      <c r="P20" s="2" t="s">
        <v>55</v>
      </c>
    </row>
    <row r="21" customFormat="false" ht="12.8" hidden="false" customHeight="false" outlineLevel="0" collapsed="false">
      <c r="A21" s="2" t="s">
        <v>18</v>
      </c>
      <c r="B21" s="2" t="s">
        <v>51</v>
      </c>
      <c r="C21" s="2" t="s">
        <v>42</v>
      </c>
      <c r="D21" s="2" t="s">
        <v>53</v>
      </c>
      <c r="F21" s="2" t="s">
        <v>30</v>
      </c>
      <c r="G21" s="2"/>
      <c r="J21" s="2" t="s">
        <v>37</v>
      </c>
      <c r="K21" s="2"/>
    </row>
    <row r="22" customFormat="false" ht="12.8" hidden="false" customHeight="false" outlineLevel="0" collapsed="false">
      <c r="A22" s="2" t="s">
        <v>18</v>
      </c>
      <c r="B22" s="2" t="s">
        <v>51</v>
      </c>
      <c r="C22" s="2" t="s">
        <v>56</v>
      </c>
      <c r="D22" s="2" t="s">
        <v>57</v>
      </c>
      <c r="F22" s="2" t="s">
        <v>23</v>
      </c>
      <c r="G22" s="2"/>
      <c r="H22" s="2" t="s">
        <v>58</v>
      </c>
      <c r="J22" s="2" t="s">
        <v>37</v>
      </c>
      <c r="K22" s="2"/>
    </row>
    <row r="23" customFormat="false" ht="12.8" hidden="false" customHeight="false" outlineLevel="0" collapsed="false">
      <c r="A23" s="2" t="s">
        <v>18</v>
      </c>
      <c r="B23" s="2" t="s">
        <v>51</v>
      </c>
      <c r="C23" s="2" t="s">
        <v>59</v>
      </c>
      <c r="D23" s="2" t="s">
        <v>60</v>
      </c>
      <c r="E23" s="2" t="s">
        <v>61</v>
      </c>
      <c r="F23" s="2" t="s">
        <v>30</v>
      </c>
      <c r="G23" s="2" t="n">
        <f aca="false">H23</f>
        <v>99</v>
      </c>
      <c r="H23" s="2" t="n">
        <v>99</v>
      </c>
      <c r="J23" s="2" t="s">
        <v>37</v>
      </c>
      <c r="K23" s="2"/>
      <c r="L23" s="3" t="s">
        <v>62</v>
      </c>
      <c r="P23" s="2" t="s">
        <v>63</v>
      </c>
    </row>
    <row r="24" customFormat="false" ht="12.8" hidden="false" customHeight="false" outlineLevel="0" collapsed="false">
      <c r="A24" s="2" t="s">
        <v>18</v>
      </c>
      <c r="B24" s="2" t="s">
        <v>51</v>
      </c>
      <c r="C24" s="6" t="s">
        <v>64</v>
      </c>
      <c r="D24" s="2" t="s">
        <v>21</v>
      </c>
      <c r="F24" s="2" t="s">
        <v>30</v>
      </c>
      <c r="G24" s="2"/>
      <c r="I24" s="2" t="s">
        <v>65</v>
      </c>
      <c r="J24" s="2" t="s">
        <v>66</v>
      </c>
      <c r="K24" s="2"/>
    </row>
    <row r="25" customFormat="false" ht="12.8" hidden="false" customHeight="false" outlineLevel="0" collapsed="false">
      <c r="A25" s="2" t="s">
        <v>18</v>
      </c>
      <c r="B25" s="2" t="s">
        <v>51</v>
      </c>
      <c r="C25" s="2" t="s">
        <v>67</v>
      </c>
      <c r="D25" s="2" t="s">
        <v>68</v>
      </c>
      <c r="F25" s="2" t="s">
        <v>23</v>
      </c>
      <c r="G25" s="2"/>
      <c r="J25" s="2" t="s">
        <v>66</v>
      </c>
      <c r="K25" s="2"/>
      <c r="P25" s="2" t="s">
        <v>69</v>
      </c>
    </row>
    <row r="26" customFormat="false" ht="12.8" hidden="false" customHeight="false" outlineLevel="0" collapsed="false">
      <c r="A26" s="2" t="s">
        <v>18</v>
      </c>
      <c r="B26" s="7" t="s">
        <v>70</v>
      </c>
      <c r="C26" s="2" t="s">
        <v>71</v>
      </c>
      <c r="D26" s="2" t="s">
        <v>72</v>
      </c>
      <c r="E26" s="3" t="s">
        <v>73</v>
      </c>
      <c r="F26" s="2" t="s">
        <v>23</v>
      </c>
      <c r="G26" s="2"/>
      <c r="P26" s="2" t="s">
        <v>74</v>
      </c>
    </row>
    <row r="27" customFormat="false" ht="12.8" hidden="false" customHeight="false" outlineLevel="0" collapsed="false">
      <c r="A27" s="2" t="s">
        <v>18</v>
      </c>
      <c r="B27" s="7" t="s">
        <v>70</v>
      </c>
      <c r="C27" s="2" t="s">
        <v>75</v>
      </c>
      <c r="D27" s="2" t="s">
        <v>72</v>
      </c>
      <c r="E27" s="3" t="s">
        <v>73</v>
      </c>
      <c r="F27" s="2" t="s">
        <v>30</v>
      </c>
      <c r="G27" s="2"/>
      <c r="P27" s="2" t="s">
        <v>76</v>
      </c>
    </row>
    <row r="28" customFormat="false" ht="12.8" hidden="false" customHeight="false" outlineLevel="0" collapsed="false">
      <c r="A28" s="2" t="s">
        <v>18</v>
      </c>
      <c r="B28" s="7" t="s">
        <v>70</v>
      </c>
      <c r="C28" s="2"/>
      <c r="D28" s="3" t="s">
        <v>77</v>
      </c>
    </row>
    <row r="29" customFormat="false" ht="12.8" hidden="false" customHeight="false" outlineLevel="0" collapsed="false">
      <c r="A29" s="2" t="s">
        <v>18</v>
      </c>
      <c r="B29" s="7" t="s">
        <v>70</v>
      </c>
      <c r="C29" s="2"/>
      <c r="D29" s="3" t="s">
        <v>77</v>
      </c>
    </row>
    <row r="30" customFormat="false" ht="12.8" hidden="false" customHeight="false" outlineLevel="0" collapsed="false">
      <c r="A30" s="2" t="s">
        <v>18</v>
      </c>
      <c r="B30" s="7" t="s">
        <v>78</v>
      </c>
      <c r="C30" s="3" t="s">
        <v>79</v>
      </c>
      <c r="D30" s="3" t="s">
        <v>77</v>
      </c>
      <c r="J30" s="3" t="s">
        <v>80</v>
      </c>
      <c r="K30" s="3"/>
      <c r="L30" s="3"/>
    </row>
    <row r="31" customFormat="false" ht="12.8" hidden="false" customHeight="false" outlineLevel="0" collapsed="false">
      <c r="A31" s="2" t="s">
        <v>18</v>
      </c>
      <c r="B31" s="7" t="s">
        <v>78</v>
      </c>
      <c r="C31" s="2"/>
      <c r="D31" s="3" t="s">
        <v>77</v>
      </c>
    </row>
    <row r="32" customFormat="false" ht="12.8" hidden="false" customHeight="false" outlineLevel="0" collapsed="false">
      <c r="A32" s="2" t="s">
        <v>18</v>
      </c>
      <c r="B32" s="7" t="s">
        <v>78</v>
      </c>
      <c r="C32" s="2"/>
      <c r="D32" s="3" t="s">
        <v>77</v>
      </c>
    </row>
    <row r="33" customFormat="false" ht="12.8" hidden="false" customHeight="false" outlineLevel="0" collapsed="false">
      <c r="A33" s="2" t="s">
        <v>18</v>
      </c>
      <c r="B33" s="7" t="s">
        <v>78</v>
      </c>
      <c r="C33" s="2"/>
      <c r="D33" s="3" t="s">
        <v>77</v>
      </c>
    </row>
    <row r="34" customFormat="false" ht="12.8" hidden="false" customHeight="false" outlineLevel="0" collapsed="false">
      <c r="A34" s="2" t="s">
        <v>18</v>
      </c>
      <c r="B34" s="7" t="s">
        <v>78</v>
      </c>
      <c r="C34" s="2"/>
      <c r="D34" s="3" t="s">
        <v>77</v>
      </c>
    </row>
    <row r="35" customFormat="false" ht="12.8" hidden="false" customHeight="false" outlineLevel="0" collapsed="false">
      <c r="A35" s="2" t="s">
        <v>18</v>
      </c>
      <c r="B35" s="7" t="s">
        <v>78</v>
      </c>
      <c r="C35" s="2"/>
      <c r="D35" s="3" t="s">
        <v>77</v>
      </c>
    </row>
    <row r="36" customFormat="false" ht="12.8" hidden="false" customHeight="false" outlineLevel="0" collapsed="false">
      <c r="A36" s="2" t="s">
        <v>18</v>
      </c>
      <c r="B36" s="7" t="s">
        <v>78</v>
      </c>
      <c r="C36" s="2"/>
      <c r="D36" s="3" t="s">
        <v>77</v>
      </c>
    </row>
    <row r="37" customFormat="false" ht="12.8" hidden="false" customHeight="false" outlineLevel="0" collapsed="false">
      <c r="A37" s="2" t="s">
        <v>18</v>
      </c>
      <c r="B37" s="7" t="s">
        <v>81</v>
      </c>
      <c r="C37" s="6" t="s">
        <v>82</v>
      </c>
      <c r="D37" s="2" t="s">
        <v>83</v>
      </c>
      <c r="E37" s="2" t="s">
        <v>84</v>
      </c>
      <c r="F37" s="2" t="s">
        <v>30</v>
      </c>
      <c r="G37" s="2"/>
      <c r="I37" s="2" t="s">
        <v>65</v>
      </c>
      <c r="J37" s="2" t="s">
        <v>85</v>
      </c>
      <c r="K37" s="2"/>
    </row>
    <row r="38" customFormat="false" ht="12.8" hidden="false" customHeight="false" outlineLevel="0" collapsed="false">
      <c r="A38" s="2" t="s">
        <v>18</v>
      </c>
      <c r="B38" s="7" t="s">
        <v>86</v>
      </c>
      <c r="C38" s="6" t="s">
        <v>87</v>
      </c>
      <c r="D38" s="2" t="s">
        <v>83</v>
      </c>
      <c r="E38" s="2" t="s">
        <v>88</v>
      </c>
      <c r="F38" s="2" t="s">
        <v>23</v>
      </c>
      <c r="G38" s="2"/>
      <c r="I38" s="2" t="s">
        <v>65</v>
      </c>
      <c r="M38" s="2" t="s">
        <v>89</v>
      </c>
      <c r="P38" s="6" t="s">
        <v>90</v>
      </c>
    </row>
    <row r="39" customFormat="false" ht="12.8" hidden="false" customHeight="false" outlineLevel="0" collapsed="false">
      <c r="A39" s="2" t="s">
        <v>18</v>
      </c>
      <c r="B39" s="7" t="s">
        <v>91</v>
      </c>
      <c r="C39" s="2"/>
      <c r="D39" s="3" t="s">
        <v>92</v>
      </c>
    </row>
    <row r="40" customFormat="false" ht="12.8" hidden="false" customHeight="false" outlineLevel="0" collapsed="false">
      <c r="A40" s="2" t="s">
        <v>18</v>
      </c>
      <c r="B40" s="7" t="s">
        <v>93</v>
      </c>
      <c r="C40" s="2"/>
      <c r="D40" s="3" t="s">
        <v>68</v>
      </c>
    </row>
    <row r="41" customFormat="false" ht="12.8" hidden="false" customHeight="false" outlineLevel="0" collapsed="false">
      <c r="A41" s="2" t="s">
        <v>18</v>
      </c>
      <c r="B41" s="7" t="s">
        <v>94</v>
      </c>
      <c r="C41" s="2"/>
      <c r="D41" s="3" t="s">
        <v>95</v>
      </c>
    </row>
    <row r="42" customFormat="false" ht="12.8" hidden="false" customHeight="false" outlineLevel="0" collapsed="false">
      <c r="A42" s="2" t="s">
        <v>18</v>
      </c>
      <c r="B42" s="7" t="s">
        <v>96</v>
      </c>
      <c r="C42" s="2"/>
      <c r="D42" s="3" t="s">
        <v>92</v>
      </c>
      <c r="J42" s="3" t="s">
        <v>37</v>
      </c>
      <c r="K42" s="3"/>
      <c r="L42" s="3"/>
    </row>
    <row r="43" customFormat="false" ht="12.8" hidden="false" customHeight="false" outlineLevel="0" collapsed="false">
      <c r="A43" s="2" t="s">
        <v>18</v>
      </c>
      <c r="B43" s="7" t="s">
        <v>96</v>
      </c>
      <c r="C43" s="2"/>
      <c r="D43" s="3" t="s">
        <v>92</v>
      </c>
    </row>
    <row r="44" customFormat="false" ht="12.8" hidden="false" customHeight="false" outlineLevel="0" collapsed="false">
      <c r="A44" s="2" t="s">
        <v>18</v>
      </c>
      <c r="B44" s="7" t="s">
        <v>96</v>
      </c>
      <c r="C44" s="2"/>
      <c r="D44" s="3" t="s">
        <v>92</v>
      </c>
    </row>
    <row r="45" customFormat="false" ht="12.8" hidden="false" customHeight="false" outlineLevel="0" collapsed="false">
      <c r="A45" s="2" t="s">
        <v>18</v>
      </c>
      <c r="B45" s="7" t="s">
        <v>97</v>
      </c>
      <c r="C45" s="2"/>
      <c r="D45" s="3" t="s">
        <v>92</v>
      </c>
    </row>
    <row r="46" customFormat="false" ht="12.8" hidden="false" customHeight="false" outlineLevel="0" collapsed="false">
      <c r="A46" s="2" t="s">
        <v>18</v>
      </c>
      <c r="B46" s="7" t="s">
        <v>97</v>
      </c>
      <c r="C46" s="2"/>
      <c r="D46" s="3" t="s">
        <v>92</v>
      </c>
    </row>
    <row r="47" customFormat="false" ht="12.8" hidden="false" customHeight="false" outlineLevel="0" collapsed="false">
      <c r="A47" s="2" t="s">
        <v>18</v>
      </c>
      <c r="B47" s="7" t="s">
        <v>97</v>
      </c>
      <c r="C47" s="2"/>
      <c r="D47" s="3" t="s">
        <v>92</v>
      </c>
    </row>
    <row r="48" customFormat="false" ht="12.8" hidden="false" customHeight="false" outlineLevel="0" collapsed="false">
      <c r="A48" s="2" t="s">
        <v>18</v>
      </c>
      <c r="B48" s="7" t="s">
        <v>98</v>
      </c>
      <c r="C48" s="2"/>
      <c r="D48" s="3" t="s">
        <v>53</v>
      </c>
      <c r="E48" s="3"/>
      <c r="J48" s="3" t="s">
        <v>37</v>
      </c>
      <c r="K48" s="3"/>
      <c r="L48" s="3"/>
    </row>
    <row r="49" customFormat="false" ht="12.8" hidden="false" customHeight="false" outlineLevel="0" collapsed="false">
      <c r="A49" s="2" t="s">
        <v>18</v>
      </c>
      <c r="B49" s="7" t="s">
        <v>98</v>
      </c>
      <c r="C49" s="2"/>
      <c r="D49" s="3" t="s">
        <v>53</v>
      </c>
      <c r="E49" s="3"/>
      <c r="J49" s="3" t="s">
        <v>37</v>
      </c>
      <c r="K49" s="3"/>
      <c r="L49" s="3"/>
    </row>
    <row r="50" customFormat="false" ht="12.8" hidden="false" customHeight="false" outlineLevel="0" collapsed="false">
      <c r="A50" s="2" t="s">
        <v>18</v>
      </c>
      <c r="B50" s="7" t="s">
        <v>98</v>
      </c>
      <c r="C50" s="2"/>
      <c r="D50" s="3" t="s">
        <v>53</v>
      </c>
      <c r="J50" s="3" t="s">
        <v>37</v>
      </c>
      <c r="K50" s="3"/>
      <c r="L50" s="3"/>
    </row>
    <row r="51" customFormat="false" ht="12.8" hidden="false" customHeight="false" outlineLevel="0" collapsed="false">
      <c r="A51" s="2" t="s">
        <v>18</v>
      </c>
      <c r="B51" s="7" t="s">
        <v>98</v>
      </c>
      <c r="C51" s="2"/>
      <c r="D51" s="3" t="s">
        <v>53</v>
      </c>
      <c r="J51" s="3" t="s">
        <v>37</v>
      </c>
      <c r="K51" s="3"/>
      <c r="L51" s="3"/>
    </row>
    <row r="52" customFormat="false" ht="12.8" hidden="false" customHeight="false" outlineLevel="0" collapsed="false">
      <c r="A52" s="2" t="s">
        <v>18</v>
      </c>
      <c r="B52" s="7" t="s">
        <v>98</v>
      </c>
      <c r="C52" s="2"/>
      <c r="D52" s="3" t="s">
        <v>53</v>
      </c>
      <c r="J52" s="3" t="s">
        <v>37</v>
      </c>
      <c r="K52" s="3"/>
      <c r="L52" s="3"/>
    </row>
    <row r="53" customFormat="false" ht="12.8" hidden="false" customHeight="false" outlineLevel="0" collapsed="false">
      <c r="A53" s="2" t="s">
        <v>18</v>
      </c>
      <c r="B53" s="7" t="s">
        <v>98</v>
      </c>
      <c r="C53" s="2"/>
      <c r="D53" s="3" t="s">
        <v>83</v>
      </c>
      <c r="J53" s="3" t="s">
        <v>66</v>
      </c>
      <c r="K53" s="3"/>
      <c r="L53" s="3"/>
    </row>
    <row r="54" customFormat="false" ht="12.8" hidden="false" customHeight="false" outlineLevel="0" collapsed="false">
      <c r="A54" s="2" t="s">
        <v>18</v>
      </c>
      <c r="B54" s="7" t="s">
        <v>98</v>
      </c>
      <c r="C54" s="2"/>
      <c r="D54" s="3" t="s">
        <v>83</v>
      </c>
      <c r="J54" s="3" t="s">
        <v>66</v>
      </c>
      <c r="K54" s="3"/>
      <c r="L54" s="3"/>
    </row>
    <row r="55" customFormat="false" ht="12.8" hidden="false" customHeight="false" outlineLevel="0" collapsed="false">
      <c r="A55" s="2" t="s">
        <v>18</v>
      </c>
      <c r="B55" s="7" t="s">
        <v>98</v>
      </c>
      <c r="C55" s="2"/>
      <c r="D55" s="3" t="s">
        <v>57</v>
      </c>
      <c r="I55" s="3" t="s">
        <v>65</v>
      </c>
      <c r="J55" s="3" t="s">
        <v>66</v>
      </c>
      <c r="K55" s="3"/>
      <c r="L55" s="3"/>
    </row>
    <row r="56" customFormat="false" ht="12.8" hidden="false" customHeight="false" outlineLevel="0" collapsed="false">
      <c r="A56" s="2" t="s">
        <v>18</v>
      </c>
      <c r="B56" s="7" t="s">
        <v>98</v>
      </c>
      <c r="C56" s="2"/>
      <c r="D56" s="3" t="s">
        <v>57</v>
      </c>
      <c r="J56" s="3" t="s">
        <v>66</v>
      </c>
      <c r="K56" s="3"/>
      <c r="L56" s="3"/>
    </row>
    <row r="57" customFormat="false" ht="12.8" hidden="false" customHeight="false" outlineLevel="0" collapsed="false">
      <c r="A57" s="2" t="s">
        <v>18</v>
      </c>
      <c r="B57" s="7" t="s">
        <v>98</v>
      </c>
      <c r="C57" s="2"/>
      <c r="D57" s="3" t="s">
        <v>57</v>
      </c>
      <c r="J57" s="3" t="s">
        <v>66</v>
      </c>
      <c r="K57" s="3"/>
      <c r="L57" s="3"/>
    </row>
    <row r="58" customFormat="false" ht="12.8" hidden="false" customHeight="false" outlineLevel="0" collapsed="false">
      <c r="A58" s="2" t="s">
        <v>18</v>
      </c>
      <c r="B58" s="2" t="s">
        <v>99</v>
      </c>
      <c r="C58" s="2" t="s">
        <v>100</v>
      </c>
      <c r="D58" s="2" t="s">
        <v>101</v>
      </c>
      <c r="F58" s="2" t="s">
        <v>23</v>
      </c>
      <c r="G58" s="2"/>
      <c r="M58" s="2" t="s">
        <v>102</v>
      </c>
    </row>
    <row r="59" customFormat="false" ht="12.8" hidden="false" customHeight="false" outlineLevel="0" collapsed="false">
      <c r="A59" s="2" t="s">
        <v>18</v>
      </c>
      <c r="B59" s="2" t="s">
        <v>99</v>
      </c>
      <c r="C59" s="2" t="s">
        <v>103</v>
      </c>
      <c r="D59" s="2" t="s">
        <v>101</v>
      </c>
      <c r="F59" s="2" t="s">
        <v>30</v>
      </c>
      <c r="G59" s="2"/>
      <c r="M59" s="2" t="s">
        <v>44</v>
      </c>
    </row>
    <row r="60" customFormat="false" ht="12.8" hidden="false" customHeight="false" outlineLevel="0" collapsed="false">
      <c r="A60" s="2" t="s">
        <v>18</v>
      </c>
      <c r="B60" s="2" t="s">
        <v>99</v>
      </c>
      <c r="C60" s="2" t="s">
        <v>104</v>
      </c>
      <c r="D60" s="2" t="s">
        <v>101</v>
      </c>
      <c r="F60" s="2" t="s">
        <v>23</v>
      </c>
      <c r="G60" s="2"/>
      <c r="M60" s="2" t="s">
        <v>105</v>
      </c>
    </row>
    <row r="61" customFormat="false" ht="12.8" hidden="false" customHeight="false" outlineLevel="0" collapsed="false">
      <c r="A61" s="2" t="s">
        <v>18</v>
      </c>
      <c r="B61" s="2" t="s">
        <v>99</v>
      </c>
      <c r="C61" s="2" t="s">
        <v>106</v>
      </c>
      <c r="D61" s="2" t="s">
        <v>101</v>
      </c>
      <c r="F61" s="2" t="s">
        <v>23</v>
      </c>
      <c r="G61" s="2"/>
      <c r="M61" s="2" t="s">
        <v>107</v>
      </c>
    </row>
    <row r="62" customFormat="false" ht="12.8" hidden="false" customHeight="false" outlineLevel="0" collapsed="false">
      <c r="A62" s="2" t="s">
        <v>18</v>
      </c>
      <c r="B62" s="2" t="s">
        <v>99</v>
      </c>
      <c r="C62" s="2" t="s">
        <v>108</v>
      </c>
      <c r="D62" s="2" t="s">
        <v>68</v>
      </c>
      <c r="F62" s="2" t="s">
        <v>23</v>
      </c>
      <c r="G62" s="2"/>
      <c r="M62" s="2" t="s">
        <v>109</v>
      </c>
      <c r="Q62" s="2" t="s">
        <v>110</v>
      </c>
    </row>
    <row r="63" customFormat="false" ht="12.8" hidden="false" customHeight="false" outlineLevel="0" collapsed="false">
      <c r="A63" s="2" t="s">
        <v>18</v>
      </c>
      <c r="B63" s="2" t="s">
        <v>99</v>
      </c>
      <c r="C63" s="2" t="s">
        <v>111</v>
      </c>
      <c r="D63" s="2" t="s">
        <v>92</v>
      </c>
      <c r="F63" s="2" t="s">
        <v>30</v>
      </c>
      <c r="G63" s="2" t="n">
        <f aca="false">H63</f>
        <v>40</v>
      </c>
      <c r="H63" s="2" t="n">
        <v>40</v>
      </c>
      <c r="M63" s="2" t="s">
        <v>112</v>
      </c>
      <c r="P63" s="2" t="s">
        <v>63</v>
      </c>
    </row>
    <row r="64" customFormat="false" ht="12.8" hidden="false" customHeight="false" outlineLevel="0" collapsed="false">
      <c r="A64" s="2" t="s">
        <v>18</v>
      </c>
      <c r="B64" s="2" t="s">
        <v>99</v>
      </c>
      <c r="C64" s="2" t="s">
        <v>113</v>
      </c>
      <c r="D64" s="2" t="s">
        <v>68</v>
      </c>
      <c r="F64" s="2" t="s">
        <v>30</v>
      </c>
      <c r="G64" s="2"/>
      <c r="M64" s="2" t="s">
        <v>114</v>
      </c>
      <c r="Q64" s="2" t="s">
        <v>115</v>
      </c>
    </row>
    <row r="65" customFormat="false" ht="12.8" hidden="false" customHeight="false" outlineLevel="0" collapsed="false">
      <c r="A65" s="2" t="s">
        <v>18</v>
      </c>
      <c r="B65" s="2" t="s">
        <v>99</v>
      </c>
      <c r="C65" s="2" t="s">
        <v>116</v>
      </c>
      <c r="D65" s="2" t="s">
        <v>68</v>
      </c>
      <c r="F65" s="2" t="s">
        <v>23</v>
      </c>
      <c r="G65" s="2"/>
      <c r="M65" s="2" t="s">
        <v>117</v>
      </c>
      <c r="Q65" s="2" t="s">
        <v>115</v>
      </c>
    </row>
    <row r="66" customFormat="false" ht="12.8" hidden="false" customHeight="false" outlineLevel="0" collapsed="false">
      <c r="A66" s="2" t="s">
        <v>18</v>
      </c>
      <c r="B66" s="2" t="s">
        <v>118</v>
      </c>
      <c r="C66" s="6" t="s">
        <v>119</v>
      </c>
      <c r="D66" s="2" t="s">
        <v>120</v>
      </c>
      <c r="E66" s="2" t="s">
        <v>120</v>
      </c>
      <c r="F66" s="2" t="s">
        <v>23</v>
      </c>
      <c r="G66" s="2"/>
      <c r="I66" s="2" t="s">
        <v>65</v>
      </c>
      <c r="K66" s="1" t="s">
        <v>121</v>
      </c>
      <c r="M66" s="2" t="s">
        <v>122</v>
      </c>
      <c r="P66" s="2" t="s">
        <v>76</v>
      </c>
    </row>
    <row r="67" customFormat="false" ht="12.8" hidden="false" customHeight="false" outlineLevel="0" collapsed="false">
      <c r="A67" s="2" t="s">
        <v>18</v>
      </c>
      <c r="B67" s="2" t="s">
        <v>118</v>
      </c>
      <c r="C67" s="6" t="s">
        <v>123</v>
      </c>
      <c r="D67" s="2" t="s">
        <v>95</v>
      </c>
      <c r="F67" s="2" t="s">
        <v>30</v>
      </c>
      <c r="G67" s="2"/>
      <c r="I67" s="2" t="s">
        <v>65</v>
      </c>
      <c r="M67" s="2" t="s">
        <v>124</v>
      </c>
      <c r="P67" s="2" t="s">
        <v>76</v>
      </c>
    </row>
    <row r="68" customFormat="false" ht="12.8" hidden="false" customHeight="false" outlineLevel="0" collapsed="false">
      <c r="A68" s="2" t="s">
        <v>18</v>
      </c>
      <c r="B68" s="2" t="s">
        <v>118</v>
      </c>
      <c r="C68" s="2" t="s">
        <v>125</v>
      </c>
      <c r="D68" s="2" t="s">
        <v>120</v>
      </c>
      <c r="E68" s="2" t="s">
        <v>120</v>
      </c>
      <c r="F68" s="2" t="s">
        <v>30</v>
      </c>
      <c r="G68" s="2"/>
      <c r="M68" s="2" t="s">
        <v>126</v>
      </c>
      <c r="P68" s="2" t="s">
        <v>76</v>
      </c>
    </row>
    <row r="69" customFormat="false" ht="12.8" hidden="false" customHeight="false" outlineLevel="0" collapsed="false">
      <c r="A69" s="2" t="s">
        <v>18</v>
      </c>
      <c r="B69" s="2" t="s">
        <v>118</v>
      </c>
      <c r="C69" s="2" t="s">
        <v>127</v>
      </c>
      <c r="D69" s="2" t="s">
        <v>95</v>
      </c>
      <c r="F69" s="2" t="s">
        <v>23</v>
      </c>
      <c r="G69" s="2"/>
      <c r="M69" s="2" t="s">
        <v>128</v>
      </c>
      <c r="P69" s="2" t="s">
        <v>76</v>
      </c>
    </row>
    <row r="70" customFormat="false" ht="12.8" hidden="false" customHeight="false" outlineLevel="0" collapsed="false">
      <c r="A70" s="2" t="s">
        <v>18</v>
      </c>
      <c r="B70" s="2" t="s">
        <v>118</v>
      </c>
      <c r="C70" s="2" t="s">
        <v>129</v>
      </c>
      <c r="D70" s="2" t="s">
        <v>57</v>
      </c>
      <c r="F70" s="2" t="s">
        <v>30</v>
      </c>
      <c r="G70" s="2"/>
      <c r="M70" s="2" t="s">
        <v>130</v>
      </c>
      <c r="P70" s="2" t="s">
        <v>131</v>
      </c>
    </row>
    <row r="71" customFormat="false" ht="12.8" hidden="false" customHeight="false" outlineLevel="0" collapsed="false">
      <c r="A71" s="2" t="s">
        <v>18</v>
      </c>
      <c r="B71" s="2" t="s">
        <v>118</v>
      </c>
      <c r="C71" s="2" t="s">
        <v>132</v>
      </c>
      <c r="D71" s="2" t="s">
        <v>68</v>
      </c>
      <c r="F71" s="2" t="s">
        <v>23</v>
      </c>
      <c r="G71" s="2"/>
      <c r="M71" s="2" t="s">
        <v>133</v>
      </c>
      <c r="Q71" s="2" t="s">
        <v>134</v>
      </c>
    </row>
    <row r="72" customFormat="false" ht="12.8" hidden="false" customHeight="false" outlineLevel="0" collapsed="false">
      <c r="A72" s="2" t="s">
        <v>18</v>
      </c>
      <c r="B72" s="2" t="s">
        <v>118</v>
      </c>
      <c r="C72" s="2" t="s">
        <v>135</v>
      </c>
      <c r="D72" s="2" t="s">
        <v>57</v>
      </c>
      <c r="F72" s="2" t="s">
        <v>23</v>
      </c>
      <c r="G72" s="2" t="n">
        <f aca="false">H72</f>
        <v>56</v>
      </c>
      <c r="H72" s="2" t="n">
        <v>56</v>
      </c>
      <c r="M72" s="2" t="s">
        <v>136</v>
      </c>
      <c r="N72" s="2" t="s">
        <v>137</v>
      </c>
      <c r="P72" s="2" t="s">
        <v>138</v>
      </c>
    </row>
    <row r="73" customFormat="false" ht="12.8" hidden="false" customHeight="false" outlineLevel="0" collapsed="false">
      <c r="A73" s="2" t="s">
        <v>18</v>
      </c>
      <c r="B73" s="2" t="s">
        <v>139</v>
      </c>
      <c r="C73" s="2" t="s">
        <v>140</v>
      </c>
      <c r="D73" s="3" t="s">
        <v>83</v>
      </c>
    </row>
    <row r="74" customFormat="false" ht="12.8" hidden="false" customHeight="false" outlineLevel="0" collapsed="false">
      <c r="A74" s="2" t="s">
        <v>18</v>
      </c>
      <c r="B74" s="2" t="s">
        <v>139</v>
      </c>
      <c r="C74" s="2" t="s">
        <v>140</v>
      </c>
      <c r="D74" s="3" t="s">
        <v>57</v>
      </c>
    </row>
    <row r="75" customFormat="false" ht="12.8" hidden="false" customHeight="false" outlineLevel="0" collapsed="false">
      <c r="A75" s="2" t="s">
        <v>18</v>
      </c>
      <c r="B75" s="2" t="s">
        <v>139</v>
      </c>
      <c r="C75" s="2" t="s">
        <v>140</v>
      </c>
      <c r="D75" s="3" t="s">
        <v>53</v>
      </c>
      <c r="J75" s="2" t="s">
        <v>141</v>
      </c>
      <c r="K75" s="2"/>
    </row>
    <row r="76" customFormat="false" ht="12.8" hidden="false" customHeight="false" outlineLevel="0" collapsed="false">
      <c r="A76" s="2" t="s">
        <v>18</v>
      </c>
      <c r="B76" s="2" t="s">
        <v>139</v>
      </c>
      <c r="C76" s="2" t="s">
        <v>140</v>
      </c>
      <c r="D76" s="3" t="s">
        <v>92</v>
      </c>
    </row>
    <row r="77" customFormat="false" ht="12.8" hidden="false" customHeight="false" outlineLevel="0" collapsed="false">
      <c r="A77" s="2" t="s">
        <v>18</v>
      </c>
      <c r="B77" s="2" t="s">
        <v>139</v>
      </c>
      <c r="C77" s="2" t="s">
        <v>142</v>
      </c>
      <c r="D77" s="2" t="s">
        <v>77</v>
      </c>
      <c r="F77" s="2" t="s">
        <v>23</v>
      </c>
      <c r="G77" s="2"/>
      <c r="Q77" s="2" t="s">
        <v>143</v>
      </c>
    </row>
    <row r="78" customFormat="false" ht="12.8" hidden="false" customHeight="false" outlineLevel="0" collapsed="false">
      <c r="A78" s="2" t="s">
        <v>18</v>
      </c>
      <c r="B78" s="2" t="s">
        <v>144</v>
      </c>
      <c r="C78" s="2" t="s">
        <v>145</v>
      </c>
      <c r="D78" s="2" t="s">
        <v>92</v>
      </c>
      <c r="F78" s="2" t="s">
        <v>30</v>
      </c>
      <c r="G78" s="2" t="n">
        <f aca="false">H78</f>
        <v>81</v>
      </c>
      <c r="H78" s="2" t="n">
        <v>81</v>
      </c>
      <c r="L78" s="1" t="s">
        <v>24</v>
      </c>
      <c r="M78" s="2" t="s">
        <v>146</v>
      </c>
      <c r="N78" s="2" t="s">
        <v>147</v>
      </c>
      <c r="P78" s="2" t="s">
        <v>148</v>
      </c>
      <c r="Q78" s="2" t="s">
        <v>149</v>
      </c>
    </row>
    <row r="79" customFormat="false" ht="12.8" hidden="false" customHeight="false" outlineLevel="0" collapsed="false">
      <c r="A79" s="2" t="s">
        <v>18</v>
      </c>
      <c r="B79" s="2" t="s">
        <v>144</v>
      </c>
      <c r="C79" s="2" t="s">
        <v>150</v>
      </c>
      <c r="D79" s="2" t="s">
        <v>92</v>
      </c>
      <c r="F79" s="2" t="s">
        <v>23</v>
      </c>
      <c r="G79" s="2" t="n">
        <v>135</v>
      </c>
      <c r="H79" s="2" t="s">
        <v>151</v>
      </c>
      <c r="I79" s="3" t="s">
        <v>65</v>
      </c>
      <c r="L79" s="2" t="s">
        <v>152</v>
      </c>
      <c r="M79" s="2" t="s">
        <v>153</v>
      </c>
      <c r="N79" s="2" t="s">
        <v>154</v>
      </c>
    </row>
    <row r="80" customFormat="false" ht="12.8" hidden="false" customHeight="false" outlineLevel="0" collapsed="false">
      <c r="A80" s="2" t="s">
        <v>18</v>
      </c>
      <c r="B80" s="2" t="s">
        <v>144</v>
      </c>
      <c r="C80" s="2" t="s">
        <v>154</v>
      </c>
      <c r="D80" s="2" t="s">
        <v>92</v>
      </c>
      <c r="F80" s="2" t="s">
        <v>23</v>
      </c>
      <c r="G80" s="2"/>
      <c r="M80" s="2" t="s">
        <v>150</v>
      </c>
    </row>
    <row r="81" customFormat="false" ht="12.8" hidden="false" customHeight="false" outlineLevel="0" collapsed="false">
      <c r="A81" s="2" t="s">
        <v>18</v>
      </c>
      <c r="B81" s="2" t="s">
        <v>144</v>
      </c>
      <c r="C81" s="2" t="s">
        <v>155</v>
      </c>
      <c r="D81" s="2" t="s">
        <v>92</v>
      </c>
      <c r="F81" s="2" t="s">
        <v>23</v>
      </c>
      <c r="G81" s="2"/>
      <c r="I81" s="3" t="s">
        <v>65</v>
      </c>
      <c r="M81" s="2" t="s">
        <v>156</v>
      </c>
    </row>
    <row r="82" customFormat="false" ht="12.8" hidden="false" customHeight="false" outlineLevel="0" collapsed="false">
      <c r="A82" s="2" t="s">
        <v>18</v>
      </c>
      <c r="B82" s="2" t="s">
        <v>144</v>
      </c>
      <c r="C82" s="2" t="s">
        <v>157</v>
      </c>
      <c r="D82" s="2" t="s">
        <v>92</v>
      </c>
      <c r="F82" s="2" t="s">
        <v>23</v>
      </c>
      <c r="G82" s="2"/>
      <c r="M82" s="2" t="s">
        <v>145</v>
      </c>
    </row>
    <row r="83" customFormat="false" ht="12.8" hidden="false" customHeight="false" outlineLevel="0" collapsed="false">
      <c r="A83" s="2" t="s">
        <v>18</v>
      </c>
      <c r="B83" s="2" t="s">
        <v>144</v>
      </c>
      <c r="C83" s="2" t="s">
        <v>158</v>
      </c>
      <c r="D83" s="2" t="s">
        <v>92</v>
      </c>
      <c r="F83" s="2" t="s">
        <v>23</v>
      </c>
      <c r="G83" s="2"/>
      <c r="M83" s="2" t="s">
        <v>159</v>
      </c>
      <c r="P83" s="2" t="s">
        <v>63</v>
      </c>
    </row>
    <row r="84" customFormat="false" ht="12.8" hidden="false" customHeight="false" outlineLevel="0" collapsed="false">
      <c r="A84" s="2" t="s">
        <v>18</v>
      </c>
      <c r="B84" s="2" t="s">
        <v>144</v>
      </c>
      <c r="C84" s="2" t="s">
        <v>160</v>
      </c>
      <c r="D84" s="2" t="s">
        <v>92</v>
      </c>
      <c r="F84" s="2" t="s">
        <v>23</v>
      </c>
      <c r="G84" s="2"/>
      <c r="H84" s="2" t="s">
        <v>161</v>
      </c>
      <c r="M84" s="2" t="s">
        <v>162</v>
      </c>
    </row>
    <row r="85" customFormat="false" ht="12.8" hidden="false" customHeight="false" outlineLevel="0" collapsed="false">
      <c r="A85" s="2" t="s">
        <v>18</v>
      </c>
      <c r="B85" s="2" t="s">
        <v>144</v>
      </c>
      <c r="C85" s="2" t="s">
        <v>156</v>
      </c>
      <c r="D85" s="2" t="s">
        <v>92</v>
      </c>
      <c r="F85" s="2" t="s">
        <v>23</v>
      </c>
      <c r="G85" s="2"/>
      <c r="J85" s="3" t="s">
        <v>37</v>
      </c>
      <c r="K85" s="3"/>
      <c r="L85" s="3"/>
      <c r="M85" s="2" t="s">
        <v>146</v>
      </c>
    </row>
    <row r="86" customFormat="false" ht="12.8" hidden="false" customHeight="false" outlineLevel="0" collapsed="false">
      <c r="A86" s="2" t="s">
        <v>18</v>
      </c>
      <c r="B86" s="2" t="s">
        <v>144</v>
      </c>
      <c r="C86" s="2" t="s">
        <v>163</v>
      </c>
      <c r="D86" s="2" t="s">
        <v>92</v>
      </c>
      <c r="E86" s="2" t="s">
        <v>164</v>
      </c>
      <c r="F86" s="2" t="s">
        <v>23</v>
      </c>
      <c r="G86" s="2"/>
      <c r="M86" s="2" t="s">
        <v>165</v>
      </c>
      <c r="P86" s="2" t="s">
        <v>166</v>
      </c>
    </row>
    <row r="87" customFormat="false" ht="12.8" hidden="false" customHeight="false" outlineLevel="0" collapsed="false">
      <c r="A87" s="2" t="s">
        <v>18</v>
      </c>
      <c r="B87" s="2" t="s">
        <v>144</v>
      </c>
      <c r="C87" s="2" t="s">
        <v>167</v>
      </c>
      <c r="D87" s="2" t="s">
        <v>92</v>
      </c>
      <c r="E87" s="2" t="s">
        <v>164</v>
      </c>
      <c r="F87" s="2" t="s">
        <v>30</v>
      </c>
      <c r="G87" s="2"/>
      <c r="M87" s="2" t="s">
        <v>168</v>
      </c>
      <c r="P87" s="2" t="s">
        <v>169</v>
      </c>
    </row>
    <row r="88" customFormat="false" ht="12.8" hidden="false" customHeight="false" outlineLevel="0" collapsed="false">
      <c r="A88" s="2" t="s">
        <v>18</v>
      </c>
      <c r="B88" s="2" t="s">
        <v>144</v>
      </c>
      <c r="C88" s="2" t="s">
        <v>170</v>
      </c>
      <c r="D88" s="2" t="s">
        <v>92</v>
      </c>
      <c r="E88" s="2" t="s">
        <v>164</v>
      </c>
      <c r="F88" s="2" t="s">
        <v>23</v>
      </c>
      <c r="G88" s="2"/>
      <c r="M88" s="2" t="s">
        <v>145</v>
      </c>
      <c r="P88" s="2" t="s">
        <v>171</v>
      </c>
    </row>
    <row r="89" customFormat="false" ht="12.8" hidden="false" customHeight="false" outlineLevel="0" collapsed="false">
      <c r="A89" s="2" t="s">
        <v>18</v>
      </c>
      <c r="B89" s="2" t="s">
        <v>144</v>
      </c>
      <c r="C89" s="2" t="s">
        <v>172</v>
      </c>
      <c r="D89" s="2" t="s">
        <v>83</v>
      </c>
      <c r="F89" s="2" t="s">
        <v>23</v>
      </c>
      <c r="G89" s="2"/>
    </row>
    <row r="90" customFormat="false" ht="12.8" hidden="false" customHeight="false" outlineLevel="0" collapsed="false">
      <c r="A90" s="2" t="s">
        <v>18</v>
      </c>
      <c r="B90" s="2" t="s">
        <v>144</v>
      </c>
      <c r="C90" s="2" t="s">
        <v>173</v>
      </c>
      <c r="D90" s="3" t="s">
        <v>92</v>
      </c>
    </row>
    <row r="91" customFormat="false" ht="12.8" hidden="false" customHeight="false" outlineLevel="0" collapsed="false">
      <c r="A91" s="2" t="s">
        <v>18</v>
      </c>
      <c r="B91" s="2" t="s">
        <v>144</v>
      </c>
      <c r="C91" s="2" t="s">
        <v>173</v>
      </c>
      <c r="D91" s="3" t="s">
        <v>95</v>
      </c>
    </row>
    <row r="92" customFormat="false" ht="12.8" hidden="false" customHeight="false" outlineLevel="0" collapsed="false">
      <c r="A92" s="2" t="s">
        <v>18</v>
      </c>
      <c r="B92" s="2" t="s">
        <v>144</v>
      </c>
      <c r="C92" s="2" t="s">
        <v>173</v>
      </c>
      <c r="D92" s="3" t="s">
        <v>57</v>
      </c>
    </row>
    <row r="93" customFormat="false" ht="12.8" hidden="false" customHeight="false" outlineLevel="0" collapsed="false">
      <c r="A93" s="2" t="s">
        <v>18</v>
      </c>
      <c r="B93" s="2" t="s">
        <v>144</v>
      </c>
      <c r="C93" s="2" t="s">
        <v>174</v>
      </c>
      <c r="D93" s="3" t="s">
        <v>120</v>
      </c>
      <c r="E93" s="3" t="s">
        <v>175</v>
      </c>
    </row>
    <row r="94" customFormat="false" ht="12.8" hidden="false" customHeight="false" outlineLevel="0" collapsed="false">
      <c r="A94" s="2" t="s">
        <v>18</v>
      </c>
      <c r="B94" s="7" t="s">
        <v>176</v>
      </c>
      <c r="D94" s="2" t="s">
        <v>92</v>
      </c>
    </row>
    <row r="95" customFormat="false" ht="12.8" hidden="false" customHeight="false" outlineLevel="0" collapsed="false">
      <c r="A95" s="2" t="s">
        <v>18</v>
      </c>
      <c r="B95" s="7" t="s">
        <v>176</v>
      </c>
      <c r="D95" s="2" t="s">
        <v>92</v>
      </c>
    </row>
    <row r="96" customFormat="false" ht="12.8" hidden="false" customHeight="false" outlineLevel="0" collapsed="false">
      <c r="A96" s="2" t="s">
        <v>18</v>
      </c>
      <c r="B96" s="7" t="s">
        <v>177</v>
      </c>
      <c r="D96" s="2" t="s">
        <v>92</v>
      </c>
    </row>
    <row r="97" customFormat="false" ht="12.8" hidden="false" customHeight="false" outlineLevel="0" collapsed="false">
      <c r="A97" s="2" t="s">
        <v>18</v>
      </c>
      <c r="B97" s="7" t="s">
        <v>178</v>
      </c>
      <c r="D97" s="2" t="s">
        <v>92</v>
      </c>
    </row>
    <row r="98" customFormat="false" ht="12.8" hidden="false" customHeight="false" outlineLevel="0" collapsed="false">
      <c r="A98" s="2" t="s">
        <v>18</v>
      </c>
      <c r="B98" s="7" t="s">
        <v>179</v>
      </c>
      <c r="D98" s="2" t="s">
        <v>92</v>
      </c>
    </row>
    <row r="99" customFormat="false" ht="12.8" hidden="false" customHeight="false" outlineLevel="0" collapsed="false">
      <c r="A99" s="2" t="s">
        <v>18</v>
      </c>
      <c r="B99" s="2" t="s">
        <v>180</v>
      </c>
      <c r="D99" s="3" t="s">
        <v>60</v>
      </c>
    </row>
    <row r="100" customFormat="false" ht="12.8" hidden="false" customHeight="false" outlineLevel="0" collapsed="false">
      <c r="A100" s="2" t="s">
        <v>18</v>
      </c>
      <c r="B100" s="2" t="s">
        <v>180</v>
      </c>
      <c r="D100" s="3" t="s">
        <v>60</v>
      </c>
    </row>
    <row r="101" customFormat="false" ht="12.8" hidden="false" customHeight="false" outlineLevel="0" collapsed="false">
      <c r="A101" s="2" t="s">
        <v>18</v>
      </c>
      <c r="B101" s="2" t="s">
        <v>180</v>
      </c>
      <c r="D101" s="3" t="s">
        <v>60</v>
      </c>
    </row>
    <row r="102" customFormat="false" ht="12.8" hidden="false" customHeight="false" outlineLevel="0" collapsed="false">
      <c r="A102" s="2" t="s">
        <v>18</v>
      </c>
      <c r="B102" s="2" t="s">
        <v>180</v>
      </c>
      <c r="D102" s="3" t="s">
        <v>95</v>
      </c>
    </row>
    <row r="103" customFormat="false" ht="12.8" hidden="false" customHeight="false" outlineLevel="0" collapsed="false">
      <c r="A103" s="2" t="s">
        <v>181</v>
      </c>
      <c r="B103" s="2" t="s">
        <v>182</v>
      </c>
      <c r="C103" s="2" t="s">
        <v>183</v>
      </c>
      <c r="D103" s="2" t="s">
        <v>57</v>
      </c>
      <c r="F103" s="2" t="s">
        <v>30</v>
      </c>
      <c r="G103" s="2" t="n">
        <f aca="false">H103</f>
        <v>80</v>
      </c>
      <c r="H103" s="2" t="n">
        <v>80</v>
      </c>
      <c r="J103" s="1" t="s">
        <v>184</v>
      </c>
    </row>
    <row r="104" customFormat="false" ht="12.8" hidden="false" customHeight="false" outlineLevel="0" collapsed="false">
      <c r="A104" s="2" t="s">
        <v>181</v>
      </c>
      <c r="B104" s="2" t="s">
        <v>182</v>
      </c>
      <c r="C104" s="2" t="s">
        <v>185</v>
      </c>
      <c r="D104" s="2" t="s">
        <v>186</v>
      </c>
      <c r="F104" s="2" t="s">
        <v>30</v>
      </c>
      <c r="G104" s="2" t="n">
        <f aca="false">H104</f>
        <v>60</v>
      </c>
      <c r="H104" s="2" t="n">
        <v>60</v>
      </c>
      <c r="Q104" s="2" t="s">
        <v>187</v>
      </c>
    </row>
    <row r="105" customFormat="false" ht="12.8" hidden="false" customHeight="false" outlineLevel="0" collapsed="false">
      <c r="A105" s="2" t="s">
        <v>181</v>
      </c>
      <c r="B105" s="2" t="s">
        <v>182</v>
      </c>
      <c r="C105" s="2" t="s">
        <v>188</v>
      </c>
      <c r="D105" s="2" t="s">
        <v>83</v>
      </c>
      <c r="E105" s="1" t="s">
        <v>189</v>
      </c>
      <c r="F105" s="2" t="s">
        <v>30</v>
      </c>
      <c r="G105" s="2" t="n">
        <f aca="false">H105</f>
        <v>65</v>
      </c>
      <c r="H105" s="2" t="n">
        <v>65</v>
      </c>
      <c r="P105" s="2" t="s">
        <v>190</v>
      </c>
    </row>
    <row r="106" customFormat="false" ht="12.8" hidden="false" customHeight="false" outlineLevel="0" collapsed="false">
      <c r="A106" s="2" t="s">
        <v>181</v>
      </c>
      <c r="B106" s="2" t="s">
        <v>182</v>
      </c>
      <c r="C106" s="2" t="s">
        <v>191</v>
      </c>
      <c r="D106" s="2" t="s">
        <v>21</v>
      </c>
      <c r="E106" s="2" t="s">
        <v>192</v>
      </c>
      <c r="F106" s="2" t="s">
        <v>23</v>
      </c>
      <c r="G106" s="2" t="n">
        <f aca="false">H106</f>
        <v>50</v>
      </c>
      <c r="H106" s="2" t="n">
        <v>50</v>
      </c>
    </row>
    <row r="107" customFormat="false" ht="12.8" hidden="false" customHeight="false" outlineLevel="0" collapsed="false">
      <c r="A107" s="2" t="s">
        <v>181</v>
      </c>
      <c r="B107" s="2" t="s">
        <v>182</v>
      </c>
      <c r="D107" s="3" t="s">
        <v>57</v>
      </c>
      <c r="G107" s="2"/>
    </row>
    <row r="108" customFormat="false" ht="12.8" hidden="false" customHeight="false" outlineLevel="0" collapsed="false">
      <c r="A108" s="2" t="s">
        <v>181</v>
      </c>
      <c r="B108" s="2" t="s">
        <v>182</v>
      </c>
      <c r="D108" s="3" t="s">
        <v>57</v>
      </c>
      <c r="G108" s="2"/>
    </row>
    <row r="109" customFormat="false" ht="12.8" hidden="false" customHeight="false" outlineLevel="0" collapsed="false">
      <c r="A109" s="2" t="s">
        <v>181</v>
      </c>
      <c r="B109" s="2" t="s">
        <v>193</v>
      </c>
      <c r="C109" s="2" t="s">
        <v>194</v>
      </c>
      <c r="D109" s="2" t="s">
        <v>57</v>
      </c>
      <c r="F109" s="2" t="s">
        <v>30</v>
      </c>
      <c r="G109" s="2" t="n">
        <f aca="false">H109</f>
        <v>78</v>
      </c>
      <c r="H109" s="2" t="n">
        <v>78</v>
      </c>
    </row>
    <row r="110" customFormat="false" ht="12.8" hidden="false" customHeight="false" outlineLevel="0" collapsed="false">
      <c r="A110" s="2" t="s">
        <v>181</v>
      </c>
      <c r="B110" s="2" t="s">
        <v>193</v>
      </c>
      <c r="C110" s="2" t="s">
        <v>195</v>
      </c>
      <c r="D110" s="2" t="s">
        <v>92</v>
      </c>
      <c r="F110" s="2" t="s">
        <v>30</v>
      </c>
      <c r="G110" s="2" t="n">
        <f aca="false">H110</f>
        <v>69</v>
      </c>
      <c r="H110" s="2" t="n">
        <v>69</v>
      </c>
    </row>
    <row r="111" customFormat="false" ht="12.8" hidden="false" customHeight="false" outlineLevel="0" collapsed="false">
      <c r="A111" s="2" t="s">
        <v>181</v>
      </c>
      <c r="B111" s="2" t="s">
        <v>193</v>
      </c>
      <c r="C111" s="2" t="s">
        <v>196</v>
      </c>
      <c r="D111" s="2" t="s">
        <v>68</v>
      </c>
      <c r="F111" s="2" t="s">
        <v>30</v>
      </c>
      <c r="G111" s="2"/>
      <c r="Q111" s="2" t="s">
        <v>197</v>
      </c>
    </row>
    <row r="112" customFormat="false" ht="12.8" hidden="false" customHeight="false" outlineLevel="0" collapsed="false">
      <c r="A112" s="2" t="s">
        <v>181</v>
      </c>
      <c r="B112" s="2" t="s">
        <v>193</v>
      </c>
      <c r="C112" s="2" t="s">
        <v>198</v>
      </c>
      <c r="D112" s="2" t="s">
        <v>21</v>
      </c>
      <c r="F112" s="2" t="s">
        <v>30</v>
      </c>
      <c r="G112" s="2" t="n">
        <f aca="false">H112</f>
        <v>45</v>
      </c>
      <c r="H112" s="2" t="n">
        <v>45</v>
      </c>
    </row>
    <row r="113" customFormat="false" ht="12.8" hidden="false" customHeight="false" outlineLevel="0" collapsed="false">
      <c r="A113" s="2" t="s">
        <v>181</v>
      </c>
      <c r="B113" s="2" t="s">
        <v>193</v>
      </c>
      <c r="C113" s="2" t="s">
        <v>199</v>
      </c>
      <c r="D113" s="2" t="s">
        <v>186</v>
      </c>
      <c r="F113" s="2" t="s">
        <v>30</v>
      </c>
      <c r="G113" s="2" t="n">
        <f aca="false">H113</f>
        <v>59</v>
      </c>
      <c r="H113" s="2" t="n">
        <v>59</v>
      </c>
      <c r="Q113" s="2" t="s">
        <v>200</v>
      </c>
    </row>
    <row r="114" customFormat="false" ht="12.8" hidden="false" customHeight="false" outlineLevel="0" collapsed="false">
      <c r="A114" s="2" t="s">
        <v>181</v>
      </c>
      <c r="B114" s="2" t="s">
        <v>193</v>
      </c>
      <c r="C114" s="2" t="s">
        <v>201</v>
      </c>
      <c r="D114" s="2" t="s">
        <v>186</v>
      </c>
      <c r="F114" s="2" t="s">
        <v>23</v>
      </c>
      <c r="G114" s="2" t="n">
        <f aca="false">H114</f>
        <v>65</v>
      </c>
      <c r="H114" s="2" t="n">
        <v>65</v>
      </c>
      <c r="Q114" s="2" t="s">
        <v>200</v>
      </c>
    </row>
    <row r="115" customFormat="false" ht="12.8" hidden="false" customHeight="false" outlineLevel="0" collapsed="false">
      <c r="A115" s="2" t="s">
        <v>181</v>
      </c>
      <c r="B115" s="2" t="s">
        <v>202</v>
      </c>
      <c r="C115" s="2" t="s">
        <v>203</v>
      </c>
      <c r="D115" s="2" t="s">
        <v>83</v>
      </c>
      <c r="F115" s="2" t="s">
        <v>30</v>
      </c>
      <c r="G115" s="2" t="n">
        <f aca="false">H115</f>
        <v>67</v>
      </c>
      <c r="H115" s="2" t="n">
        <v>67</v>
      </c>
      <c r="M115" s="2" t="s">
        <v>204</v>
      </c>
      <c r="P115" s="2" t="s">
        <v>205</v>
      </c>
    </row>
    <row r="116" customFormat="false" ht="12.8" hidden="false" customHeight="false" outlineLevel="0" collapsed="false">
      <c r="A116" s="2" t="s">
        <v>181</v>
      </c>
      <c r="B116" s="2" t="s">
        <v>202</v>
      </c>
      <c r="C116" s="2" t="s">
        <v>206</v>
      </c>
      <c r="D116" s="2" t="s">
        <v>83</v>
      </c>
      <c r="F116" s="2" t="s">
        <v>30</v>
      </c>
      <c r="G116" s="2" t="n">
        <f aca="false">H116</f>
        <v>62</v>
      </c>
      <c r="H116" s="2" t="n">
        <v>62</v>
      </c>
    </row>
    <row r="117" customFormat="false" ht="12.8" hidden="false" customHeight="false" outlineLevel="0" collapsed="false">
      <c r="A117" s="2" t="s">
        <v>181</v>
      </c>
      <c r="B117" s="2" t="s">
        <v>202</v>
      </c>
      <c r="C117" s="2" t="s">
        <v>207</v>
      </c>
      <c r="D117" s="2" t="s">
        <v>83</v>
      </c>
      <c r="F117" s="2" t="s">
        <v>23</v>
      </c>
      <c r="G117" s="2" t="n">
        <f aca="false">H117</f>
        <v>43</v>
      </c>
      <c r="H117" s="2" t="n">
        <v>43</v>
      </c>
    </row>
    <row r="118" customFormat="false" ht="12.8" hidden="false" customHeight="false" outlineLevel="0" collapsed="false">
      <c r="A118" s="2" t="s">
        <v>181</v>
      </c>
      <c r="B118" s="2" t="s">
        <v>208</v>
      </c>
      <c r="C118" s="2" t="s">
        <v>209</v>
      </c>
      <c r="D118" s="2" t="s">
        <v>60</v>
      </c>
      <c r="E118" s="2" t="s">
        <v>210</v>
      </c>
      <c r="F118" s="2" t="s">
        <v>30</v>
      </c>
      <c r="G118" s="2" t="n">
        <f aca="false">H118</f>
        <v>102</v>
      </c>
      <c r="H118" s="2" t="n">
        <v>102</v>
      </c>
    </row>
    <row r="119" customFormat="false" ht="12.8" hidden="false" customHeight="false" outlineLevel="0" collapsed="false">
      <c r="A119" s="2" t="s">
        <v>181</v>
      </c>
      <c r="B119" s="2" t="s">
        <v>208</v>
      </c>
      <c r="C119" s="2" t="s">
        <v>211</v>
      </c>
      <c r="D119" s="2" t="s">
        <v>60</v>
      </c>
      <c r="E119" s="2" t="s">
        <v>210</v>
      </c>
      <c r="F119" s="2" t="s">
        <v>30</v>
      </c>
      <c r="G119" s="2" t="n">
        <f aca="false">H119</f>
        <v>50</v>
      </c>
      <c r="H119" s="2" t="n">
        <v>50</v>
      </c>
    </row>
    <row r="120" customFormat="false" ht="12.8" hidden="false" customHeight="false" outlineLevel="0" collapsed="false">
      <c r="A120" s="2" t="s">
        <v>181</v>
      </c>
      <c r="B120" s="2" t="s">
        <v>208</v>
      </c>
      <c r="C120" s="2" t="s">
        <v>212</v>
      </c>
      <c r="D120" s="2" t="s">
        <v>60</v>
      </c>
      <c r="E120" s="2" t="s">
        <v>210</v>
      </c>
      <c r="F120" s="2" t="s">
        <v>30</v>
      </c>
      <c r="G120" s="2" t="n">
        <f aca="false">H120</f>
        <v>22</v>
      </c>
      <c r="H120" s="2" t="n">
        <v>22</v>
      </c>
    </row>
    <row r="121" customFormat="false" ht="12.8" hidden="false" customHeight="false" outlineLevel="0" collapsed="false">
      <c r="A121" s="2" t="s">
        <v>181</v>
      </c>
      <c r="B121" s="2" t="s">
        <v>213</v>
      </c>
      <c r="C121" s="2" t="s">
        <v>214</v>
      </c>
      <c r="D121" s="2" t="s">
        <v>120</v>
      </c>
      <c r="E121" s="3" t="s">
        <v>175</v>
      </c>
      <c r="F121" s="2" t="s">
        <v>23</v>
      </c>
      <c r="G121" s="2" t="n">
        <f aca="false">H121</f>
        <v>164</v>
      </c>
      <c r="H121" s="2" t="n">
        <v>164</v>
      </c>
      <c r="J121" s="2" t="s">
        <v>215</v>
      </c>
      <c r="K121" s="2"/>
    </row>
    <row r="122" customFormat="false" ht="12.8" hidden="false" customHeight="false" outlineLevel="0" collapsed="false">
      <c r="A122" s="2" t="s">
        <v>181</v>
      </c>
      <c r="B122" s="2" t="s">
        <v>213</v>
      </c>
      <c r="C122" s="2" t="s">
        <v>216</v>
      </c>
      <c r="D122" s="2" t="s">
        <v>53</v>
      </c>
      <c r="F122" s="2" t="s">
        <v>30</v>
      </c>
      <c r="G122" s="2" t="n">
        <f aca="false">H122</f>
        <v>145</v>
      </c>
      <c r="H122" s="2" t="n">
        <v>145</v>
      </c>
      <c r="J122" s="2" t="s">
        <v>54</v>
      </c>
      <c r="K122" s="2"/>
    </row>
    <row r="123" customFormat="false" ht="12.8" hidden="false" customHeight="false" outlineLevel="0" collapsed="false">
      <c r="A123" s="2" t="s">
        <v>181</v>
      </c>
      <c r="B123" s="2" t="s">
        <v>213</v>
      </c>
      <c r="C123" s="2" t="s">
        <v>217</v>
      </c>
      <c r="D123" s="2" t="s">
        <v>101</v>
      </c>
      <c r="F123" s="2" t="s">
        <v>30</v>
      </c>
      <c r="G123" s="2" t="n">
        <f aca="false">H123</f>
        <v>172</v>
      </c>
      <c r="H123" s="2" t="n">
        <v>172</v>
      </c>
      <c r="Q123" s="1" t="s">
        <v>218</v>
      </c>
    </row>
    <row r="124" customFormat="false" ht="12.8" hidden="false" customHeight="false" outlineLevel="0" collapsed="false">
      <c r="A124" s="2" t="s">
        <v>181</v>
      </c>
      <c r="B124" s="2" t="s">
        <v>213</v>
      </c>
      <c r="D124" s="3" t="s">
        <v>53</v>
      </c>
      <c r="J124" s="3" t="s">
        <v>37</v>
      </c>
      <c r="K124" s="3"/>
    </row>
    <row r="125" customFormat="false" ht="12.8" hidden="false" customHeight="false" outlineLevel="0" collapsed="false">
      <c r="A125" s="2" t="s">
        <v>181</v>
      </c>
      <c r="B125" s="2" t="s">
        <v>213</v>
      </c>
      <c r="D125" s="3" t="s">
        <v>53</v>
      </c>
      <c r="J125" s="3" t="s">
        <v>37</v>
      </c>
      <c r="K125" s="3"/>
    </row>
    <row r="126" customFormat="false" ht="12.8" hidden="false" customHeight="false" outlineLevel="0" collapsed="false">
      <c r="A126" s="2" t="s">
        <v>181</v>
      </c>
      <c r="B126" s="2" t="s">
        <v>213</v>
      </c>
      <c r="D126" s="3" t="s">
        <v>53</v>
      </c>
      <c r="J126" s="3" t="s">
        <v>37</v>
      </c>
      <c r="K126" s="3"/>
    </row>
    <row r="127" customFormat="false" ht="12.8" hidden="false" customHeight="false" outlineLevel="0" collapsed="false">
      <c r="A127" s="2" t="s">
        <v>181</v>
      </c>
      <c r="B127" s="2" t="s">
        <v>213</v>
      </c>
      <c r="D127" s="3" t="s">
        <v>57</v>
      </c>
      <c r="I127" s="3" t="s">
        <v>65</v>
      </c>
      <c r="J127" s="3" t="s">
        <v>66</v>
      </c>
      <c r="K127" s="3"/>
    </row>
    <row r="128" customFormat="false" ht="12.8" hidden="false" customHeight="false" outlineLevel="0" collapsed="false">
      <c r="A128" s="2" t="s">
        <v>181</v>
      </c>
      <c r="B128" s="2" t="s">
        <v>213</v>
      </c>
      <c r="D128" s="3" t="s">
        <v>95</v>
      </c>
    </row>
    <row r="129" customFormat="false" ht="12.8" hidden="false" customHeight="false" outlineLevel="0" collapsed="false">
      <c r="A129" s="2" t="s">
        <v>181</v>
      </c>
      <c r="B129" s="2" t="s">
        <v>219</v>
      </c>
      <c r="C129" s="2" t="s">
        <v>220</v>
      </c>
      <c r="D129" s="2" t="s">
        <v>101</v>
      </c>
      <c r="F129" s="2" t="s">
        <v>30</v>
      </c>
      <c r="G129" s="2" t="n">
        <f aca="false">H129</f>
        <v>157</v>
      </c>
      <c r="H129" s="2" t="n">
        <v>157</v>
      </c>
      <c r="J129" s="1" t="s">
        <v>184</v>
      </c>
    </row>
    <row r="130" customFormat="false" ht="12.8" hidden="false" customHeight="false" outlineLevel="0" collapsed="false">
      <c r="A130" s="2" t="s">
        <v>181</v>
      </c>
      <c r="B130" s="2" t="s">
        <v>219</v>
      </c>
      <c r="C130" s="2" t="s">
        <v>221</v>
      </c>
      <c r="D130" s="2" t="s">
        <v>95</v>
      </c>
      <c r="F130" s="2" t="s">
        <v>30</v>
      </c>
      <c r="G130" s="2" t="n">
        <f aca="false">H130</f>
        <v>109</v>
      </c>
      <c r="H130" s="2" t="n">
        <v>109</v>
      </c>
    </row>
    <row r="131" customFormat="false" ht="12.8" hidden="false" customHeight="false" outlineLevel="0" collapsed="false">
      <c r="A131" s="2" t="s">
        <v>181</v>
      </c>
      <c r="B131" s="2" t="s">
        <v>219</v>
      </c>
      <c r="C131" s="2" t="s">
        <v>222</v>
      </c>
      <c r="D131" s="2" t="s">
        <v>120</v>
      </c>
      <c r="E131" s="2" t="s">
        <v>120</v>
      </c>
      <c r="F131" s="2" t="s">
        <v>30</v>
      </c>
      <c r="G131" s="2" t="n">
        <f aca="false">H131</f>
        <v>63</v>
      </c>
      <c r="H131" s="2" t="n">
        <v>63</v>
      </c>
    </row>
    <row r="132" customFormat="false" ht="12.8" hidden="false" customHeight="false" outlineLevel="0" collapsed="false">
      <c r="A132" s="2" t="s">
        <v>181</v>
      </c>
      <c r="B132" s="2" t="s">
        <v>219</v>
      </c>
      <c r="C132" s="2" t="s">
        <v>223</v>
      </c>
      <c r="D132" s="2" t="s">
        <v>101</v>
      </c>
      <c r="F132" s="2" t="s">
        <v>30</v>
      </c>
      <c r="G132" s="2"/>
      <c r="J132" s="3" t="s">
        <v>37</v>
      </c>
      <c r="K132" s="3"/>
      <c r="L132" s="3" t="s">
        <v>62</v>
      </c>
      <c r="P132" s="2" t="s">
        <v>224</v>
      </c>
    </row>
    <row r="133" customFormat="false" ht="12.8" hidden="false" customHeight="false" outlineLevel="0" collapsed="false">
      <c r="A133" s="2" t="s">
        <v>181</v>
      </c>
      <c r="B133" s="2" t="s">
        <v>219</v>
      </c>
      <c r="C133" s="2" t="s">
        <v>225</v>
      </c>
      <c r="D133" s="2" t="s">
        <v>101</v>
      </c>
      <c r="F133" s="2" t="s">
        <v>23</v>
      </c>
      <c r="G133" s="2"/>
      <c r="P133" s="2" t="s">
        <v>226</v>
      </c>
    </row>
    <row r="134" customFormat="false" ht="12.8" hidden="false" customHeight="false" outlineLevel="0" collapsed="false">
      <c r="A134" s="2" t="s">
        <v>181</v>
      </c>
      <c r="B134" s="2" t="s">
        <v>219</v>
      </c>
      <c r="C134" s="2" t="s">
        <v>227</v>
      </c>
      <c r="D134" s="2" t="s">
        <v>101</v>
      </c>
      <c r="F134" s="3" t="s">
        <v>30</v>
      </c>
      <c r="G134" s="2"/>
      <c r="P134" s="2" t="s">
        <v>228</v>
      </c>
    </row>
    <row r="135" customFormat="false" ht="12.8" hidden="false" customHeight="false" outlineLevel="0" collapsed="false">
      <c r="A135" s="2" t="s">
        <v>181</v>
      </c>
      <c r="B135" s="2" t="s">
        <v>229</v>
      </c>
      <c r="C135" s="2" t="s">
        <v>230</v>
      </c>
      <c r="D135" s="2" t="s">
        <v>120</v>
      </c>
      <c r="E135" s="2" t="s">
        <v>120</v>
      </c>
      <c r="F135" s="2" t="s">
        <v>30</v>
      </c>
      <c r="G135" s="2" t="n">
        <f aca="false">H135</f>
        <v>97</v>
      </c>
      <c r="H135" s="2" t="n">
        <v>97</v>
      </c>
      <c r="K135" s="1" t="s">
        <v>231</v>
      </c>
      <c r="N135" s="2" t="s">
        <v>232</v>
      </c>
      <c r="Q135" s="2" t="s">
        <v>233</v>
      </c>
    </row>
    <row r="136" customFormat="false" ht="12.8" hidden="false" customHeight="false" outlineLevel="0" collapsed="false">
      <c r="A136" s="2" t="s">
        <v>181</v>
      </c>
      <c r="B136" s="2" t="s">
        <v>229</v>
      </c>
      <c r="C136" s="2" t="s">
        <v>234</v>
      </c>
      <c r="D136" s="2" t="s">
        <v>53</v>
      </c>
      <c r="F136" s="2" t="s">
        <v>23</v>
      </c>
      <c r="G136" s="2" t="n">
        <f aca="false">H136</f>
        <v>92</v>
      </c>
      <c r="H136" s="2" t="n">
        <v>92</v>
      </c>
      <c r="J136" s="2" t="s">
        <v>37</v>
      </c>
      <c r="K136" s="2"/>
      <c r="Q136" s="2" t="s">
        <v>235</v>
      </c>
    </row>
    <row r="137" customFormat="false" ht="12.8" hidden="false" customHeight="false" outlineLevel="0" collapsed="false">
      <c r="A137" s="2" t="s">
        <v>181</v>
      </c>
      <c r="B137" s="2" t="s">
        <v>229</v>
      </c>
      <c r="C137" s="2" t="s">
        <v>236</v>
      </c>
      <c r="D137" s="2" t="s">
        <v>83</v>
      </c>
      <c r="F137" s="2" t="s">
        <v>30</v>
      </c>
      <c r="G137" s="2" t="n">
        <f aca="false">H137</f>
        <v>87</v>
      </c>
      <c r="H137" s="2" t="n">
        <v>87</v>
      </c>
      <c r="P137" s="2" t="s">
        <v>190</v>
      </c>
    </row>
    <row r="138" customFormat="false" ht="12.8" hidden="false" customHeight="false" outlineLevel="0" collapsed="false">
      <c r="A138" s="2" t="s">
        <v>181</v>
      </c>
      <c r="B138" s="2" t="s">
        <v>237</v>
      </c>
      <c r="C138" s="2" t="s">
        <v>238</v>
      </c>
      <c r="D138" s="2" t="s">
        <v>77</v>
      </c>
      <c r="F138" s="2" t="s">
        <v>30</v>
      </c>
      <c r="G138" s="2" t="n">
        <f aca="false">H138</f>
        <v>121</v>
      </c>
      <c r="H138" s="2" t="n">
        <v>121</v>
      </c>
      <c r="J138" s="1" t="s">
        <v>184</v>
      </c>
      <c r="M138" s="2" t="s">
        <v>239</v>
      </c>
      <c r="N138" s="2" t="s">
        <v>240</v>
      </c>
    </row>
    <row r="139" customFormat="false" ht="12.8" hidden="false" customHeight="false" outlineLevel="0" collapsed="false">
      <c r="A139" s="2" t="s">
        <v>181</v>
      </c>
      <c r="B139" s="2" t="s">
        <v>237</v>
      </c>
      <c r="C139" s="2" t="s">
        <v>241</v>
      </c>
      <c r="D139" s="2" t="s">
        <v>77</v>
      </c>
      <c r="F139" s="2" t="s">
        <v>30</v>
      </c>
      <c r="G139" s="2" t="n">
        <f aca="false">H139</f>
        <v>52</v>
      </c>
      <c r="H139" s="2" t="n">
        <v>52</v>
      </c>
      <c r="M139" s="2" t="s">
        <v>242</v>
      </c>
    </row>
    <row r="140" customFormat="false" ht="12.8" hidden="false" customHeight="false" outlineLevel="0" collapsed="false">
      <c r="A140" s="2" t="s">
        <v>181</v>
      </c>
      <c r="B140" s="2" t="s">
        <v>237</v>
      </c>
      <c r="C140" s="2" t="s">
        <v>243</v>
      </c>
      <c r="D140" s="2" t="s">
        <v>77</v>
      </c>
      <c r="F140" s="2" t="s">
        <v>30</v>
      </c>
      <c r="G140" s="2"/>
      <c r="N140" s="2" t="s">
        <v>244</v>
      </c>
    </row>
    <row r="141" customFormat="false" ht="12.8" hidden="false" customHeight="false" outlineLevel="0" collapsed="false">
      <c r="A141" s="2" t="s">
        <v>181</v>
      </c>
      <c r="B141" s="2" t="s">
        <v>237</v>
      </c>
      <c r="C141" s="2" t="s">
        <v>244</v>
      </c>
      <c r="D141" s="2" t="s">
        <v>77</v>
      </c>
      <c r="F141" s="2" t="s">
        <v>30</v>
      </c>
      <c r="G141" s="2" t="n">
        <f aca="false">H141</f>
        <v>33</v>
      </c>
      <c r="H141" s="2" t="n">
        <v>33</v>
      </c>
      <c r="M141" s="2" t="s">
        <v>243</v>
      </c>
    </row>
    <row r="142" customFormat="false" ht="12.8" hidden="false" customHeight="false" outlineLevel="0" collapsed="false">
      <c r="A142" s="2" t="s">
        <v>181</v>
      </c>
      <c r="B142" s="2" t="s">
        <v>237</v>
      </c>
      <c r="C142" s="2" t="s">
        <v>245</v>
      </c>
      <c r="D142" s="2" t="s">
        <v>77</v>
      </c>
      <c r="F142" s="2" t="s">
        <v>30</v>
      </c>
      <c r="G142" s="2"/>
      <c r="N142" s="2" t="s">
        <v>246</v>
      </c>
    </row>
    <row r="143" customFormat="false" ht="12.8" hidden="false" customHeight="false" outlineLevel="0" collapsed="false">
      <c r="A143" s="2" t="s">
        <v>181</v>
      </c>
      <c r="B143" s="2" t="s">
        <v>237</v>
      </c>
      <c r="C143" s="2" t="s">
        <v>246</v>
      </c>
      <c r="D143" s="2" t="s">
        <v>77</v>
      </c>
      <c r="F143" s="2" t="s">
        <v>23</v>
      </c>
      <c r="G143" s="2"/>
      <c r="M143" s="2" t="s">
        <v>245</v>
      </c>
    </row>
    <row r="144" customFormat="false" ht="12.8" hidden="false" customHeight="false" outlineLevel="0" collapsed="false">
      <c r="A144" s="2" t="s">
        <v>181</v>
      </c>
      <c r="B144" s="2" t="s">
        <v>247</v>
      </c>
      <c r="C144" s="2" t="s">
        <v>248</v>
      </c>
      <c r="D144" s="2" t="s">
        <v>77</v>
      </c>
      <c r="E144" s="2" t="s">
        <v>249</v>
      </c>
      <c r="F144" s="2" t="s">
        <v>30</v>
      </c>
      <c r="G144" s="2" t="n">
        <f aca="false">H144</f>
        <v>82</v>
      </c>
      <c r="H144" s="2" t="n">
        <v>82</v>
      </c>
      <c r="J144" s="1" t="s">
        <v>184</v>
      </c>
      <c r="M144" s="2" t="s">
        <v>250</v>
      </c>
      <c r="N144" s="2" t="s">
        <v>251</v>
      </c>
    </row>
    <row r="145" customFormat="false" ht="12.8" hidden="false" customHeight="false" outlineLevel="0" collapsed="false">
      <c r="A145" s="2" t="s">
        <v>181</v>
      </c>
      <c r="B145" s="2" t="s">
        <v>247</v>
      </c>
      <c r="C145" s="2" t="s">
        <v>252</v>
      </c>
      <c r="D145" s="2" t="s">
        <v>77</v>
      </c>
      <c r="E145" s="2" t="s">
        <v>249</v>
      </c>
      <c r="F145" s="2" t="s">
        <v>30</v>
      </c>
      <c r="G145" s="2" t="n">
        <f aca="false">H145</f>
        <v>65</v>
      </c>
      <c r="H145" s="2" t="n">
        <v>65</v>
      </c>
      <c r="M145" s="2" t="s">
        <v>253</v>
      </c>
    </row>
    <row r="146" customFormat="false" ht="12.8" hidden="false" customHeight="false" outlineLevel="0" collapsed="false">
      <c r="A146" s="2" t="s">
        <v>181</v>
      </c>
      <c r="B146" s="2" t="s">
        <v>247</v>
      </c>
      <c r="C146" s="2" t="s">
        <v>254</v>
      </c>
      <c r="D146" s="2" t="s">
        <v>77</v>
      </c>
      <c r="E146" s="2" t="s">
        <v>249</v>
      </c>
      <c r="F146" s="2" t="s">
        <v>23</v>
      </c>
      <c r="G146" s="2" t="n">
        <f aca="false">H146</f>
        <v>19</v>
      </c>
      <c r="H146" s="2" t="n">
        <v>19</v>
      </c>
      <c r="Q146" s="2" t="s">
        <v>255</v>
      </c>
    </row>
    <row r="147" customFormat="false" ht="12.8" hidden="false" customHeight="false" outlineLevel="0" collapsed="false">
      <c r="A147" s="2" t="s">
        <v>181</v>
      </c>
      <c r="B147" s="2" t="s">
        <v>247</v>
      </c>
      <c r="C147" s="2" t="s">
        <v>256</v>
      </c>
      <c r="D147" s="2" t="s">
        <v>77</v>
      </c>
      <c r="E147" s="2" t="s">
        <v>249</v>
      </c>
    </row>
    <row r="148" customFormat="false" ht="12.8" hidden="false" customHeight="false" outlineLevel="0" collapsed="false">
      <c r="A148" s="2" t="s">
        <v>181</v>
      </c>
      <c r="B148" s="2" t="s">
        <v>247</v>
      </c>
      <c r="C148" s="2" t="s">
        <v>256</v>
      </c>
      <c r="D148" s="2" t="s">
        <v>77</v>
      </c>
      <c r="E148" s="2" t="s">
        <v>249</v>
      </c>
    </row>
    <row r="149" customFormat="false" ht="12.8" hidden="false" customHeight="false" outlineLevel="0" collapsed="false">
      <c r="A149" s="2" t="s">
        <v>181</v>
      </c>
      <c r="B149" s="2" t="s">
        <v>247</v>
      </c>
      <c r="C149" s="2" t="s">
        <v>256</v>
      </c>
      <c r="D149" s="2" t="s">
        <v>77</v>
      </c>
      <c r="E149" s="2" t="s">
        <v>249</v>
      </c>
    </row>
    <row r="150" customFormat="false" ht="12.8" hidden="false" customHeight="false" outlineLevel="0" collapsed="false">
      <c r="A150" s="2" t="s">
        <v>181</v>
      </c>
      <c r="B150" s="2" t="s">
        <v>247</v>
      </c>
      <c r="C150" s="2" t="s">
        <v>257</v>
      </c>
      <c r="D150" s="2" t="s">
        <v>77</v>
      </c>
      <c r="E150" s="2" t="s">
        <v>249</v>
      </c>
      <c r="F150" s="2" t="s">
        <v>30</v>
      </c>
      <c r="G150" s="2"/>
    </row>
    <row r="151" customFormat="false" ht="12.8" hidden="false" customHeight="false" outlineLevel="0" collapsed="false">
      <c r="A151" s="2" t="s">
        <v>181</v>
      </c>
      <c r="B151" s="2" t="s">
        <v>258</v>
      </c>
      <c r="C151" s="2" t="s">
        <v>259</v>
      </c>
      <c r="D151" s="2" t="s">
        <v>92</v>
      </c>
      <c r="F151" s="2" t="s">
        <v>30</v>
      </c>
      <c r="G151" s="2" t="n">
        <f aca="false">H151</f>
        <v>130</v>
      </c>
      <c r="H151" s="2" t="n">
        <v>130</v>
      </c>
      <c r="J151" s="1" t="s">
        <v>184</v>
      </c>
      <c r="N151" s="2" t="s">
        <v>260</v>
      </c>
    </row>
    <row r="152" customFormat="false" ht="12.8" hidden="false" customHeight="false" outlineLevel="0" collapsed="false">
      <c r="A152" s="2" t="s">
        <v>181</v>
      </c>
      <c r="B152" s="2" t="s">
        <v>258</v>
      </c>
      <c r="C152" s="2" t="s">
        <v>261</v>
      </c>
      <c r="D152" s="2" t="s">
        <v>92</v>
      </c>
      <c r="F152" s="2" t="s">
        <v>30</v>
      </c>
      <c r="G152" s="2" t="n">
        <f aca="false">H152</f>
        <v>55</v>
      </c>
      <c r="H152" s="2" t="n">
        <v>55</v>
      </c>
      <c r="M152" s="2" t="s">
        <v>259</v>
      </c>
    </row>
    <row r="153" customFormat="false" ht="12.8" hidden="false" customHeight="false" outlineLevel="0" collapsed="false">
      <c r="A153" s="2" t="s">
        <v>181</v>
      </c>
      <c r="B153" s="2" t="s">
        <v>258</v>
      </c>
      <c r="C153" s="2" t="s">
        <v>262</v>
      </c>
      <c r="D153" s="2" t="s">
        <v>95</v>
      </c>
      <c r="F153" s="2" t="s">
        <v>30</v>
      </c>
      <c r="G153" s="2" t="n">
        <f aca="false">H153</f>
        <v>70</v>
      </c>
      <c r="H153" s="2" t="n">
        <v>70</v>
      </c>
      <c r="Q153" s="2" t="s">
        <v>263</v>
      </c>
    </row>
    <row r="154" customFormat="false" ht="12.8" hidden="false" customHeight="false" outlineLevel="0" collapsed="false">
      <c r="A154" s="2" t="s">
        <v>181</v>
      </c>
      <c r="B154" s="2" t="s">
        <v>258</v>
      </c>
      <c r="C154" s="2" t="s">
        <v>264</v>
      </c>
      <c r="D154" s="2" t="s">
        <v>21</v>
      </c>
      <c r="F154" s="2" t="s">
        <v>30</v>
      </c>
      <c r="G154" s="2" t="n">
        <f aca="false">H154</f>
        <v>80</v>
      </c>
      <c r="H154" s="2" t="n">
        <v>80</v>
      </c>
      <c r="N154" s="2" t="s">
        <v>265</v>
      </c>
      <c r="Q154" s="2" t="s">
        <v>266</v>
      </c>
    </row>
    <row r="155" customFormat="false" ht="12.8" hidden="false" customHeight="false" outlineLevel="0" collapsed="false">
      <c r="A155" s="2" t="s">
        <v>181</v>
      </c>
      <c r="B155" s="2" t="s">
        <v>258</v>
      </c>
      <c r="D155" s="3" t="s">
        <v>60</v>
      </c>
    </row>
    <row r="156" customFormat="false" ht="12.8" hidden="false" customHeight="false" outlineLevel="0" collapsed="false">
      <c r="A156" s="2" t="s">
        <v>181</v>
      </c>
      <c r="B156" s="2" t="s">
        <v>258</v>
      </c>
      <c r="D156" s="3" t="s">
        <v>60</v>
      </c>
    </row>
    <row r="157" customFormat="false" ht="12.8" hidden="false" customHeight="false" outlineLevel="0" collapsed="false">
      <c r="A157" s="2" t="s">
        <v>181</v>
      </c>
      <c r="B157" s="2" t="s">
        <v>258</v>
      </c>
      <c r="D157" s="3" t="s">
        <v>60</v>
      </c>
    </row>
    <row r="158" customFormat="false" ht="12.8" hidden="false" customHeight="false" outlineLevel="0" collapsed="false">
      <c r="A158" s="2" t="s">
        <v>181</v>
      </c>
      <c r="B158" s="2" t="s">
        <v>267</v>
      </c>
      <c r="C158" s="2" t="s">
        <v>268</v>
      </c>
      <c r="D158" s="2" t="s">
        <v>101</v>
      </c>
      <c r="E158" s="2" t="s">
        <v>269</v>
      </c>
      <c r="F158" s="2" t="s">
        <v>30</v>
      </c>
      <c r="G158" s="2" t="n">
        <f aca="false">H158</f>
        <v>95</v>
      </c>
      <c r="H158" s="2" t="n">
        <v>95</v>
      </c>
      <c r="I158" s="3" t="s">
        <v>65</v>
      </c>
      <c r="J158" s="1" t="s">
        <v>184</v>
      </c>
    </row>
    <row r="159" customFormat="false" ht="12.8" hidden="false" customHeight="false" outlineLevel="0" collapsed="false">
      <c r="A159" s="2" t="s">
        <v>181</v>
      </c>
      <c r="B159" s="2" t="s">
        <v>267</v>
      </c>
      <c r="C159" s="2" t="s">
        <v>270</v>
      </c>
      <c r="D159" s="2" t="s">
        <v>101</v>
      </c>
      <c r="E159" s="2" t="s">
        <v>269</v>
      </c>
      <c r="F159" s="2" t="s">
        <v>23</v>
      </c>
      <c r="G159" s="2" t="n">
        <f aca="false">H159</f>
        <v>60</v>
      </c>
      <c r="H159" s="2" t="n">
        <v>60</v>
      </c>
    </row>
    <row r="160" customFormat="false" ht="12.8" hidden="false" customHeight="false" outlineLevel="0" collapsed="false">
      <c r="A160" s="2" t="s">
        <v>181</v>
      </c>
      <c r="B160" s="2" t="s">
        <v>267</v>
      </c>
      <c r="C160" s="2" t="s">
        <v>271</v>
      </c>
      <c r="D160" s="2" t="s">
        <v>101</v>
      </c>
      <c r="E160" s="2" t="s">
        <v>269</v>
      </c>
      <c r="F160" s="2" t="s">
        <v>30</v>
      </c>
      <c r="G160" s="2" t="n">
        <f aca="false">H160</f>
        <v>75</v>
      </c>
      <c r="H160" s="2" t="n">
        <v>75</v>
      </c>
    </row>
    <row r="161" customFormat="false" ht="12.8" hidden="false" customHeight="false" outlineLevel="0" collapsed="false">
      <c r="A161" s="2" t="s">
        <v>181</v>
      </c>
      <c r="B161" s="2" t="s">
        <v>267</v>
      </c>
      <c r="C161" s="2" t="s">
        <v>272</v>
      </c>
      <c r="D161" s="2" t="s">
        <v>101</v>
      </c>
      <c r="E161" s="2" t="s">
        <v>269</v>
      </c>
      <c r="F161" s="2" t="s">
        <v>30</v>
      </c>
      <c r="G161" s="2" t="n">
        <f aca="false">H161</f>
        <v>70</v>
      </c>
      <c r="H161" s="2" t="n">
        <v>70</v>
      </c>
    </row>
    <row r="162" customFormat="false" ht="12.8" hidden="false" customHeight="false" outlineLevel="0" collapsed="false">
      <c r="A162" s="2" t="s">
        <v>181</v>
      </c>
      <c r="B162" s="2" t="s">
        <v>267</v>
      </c>
      <c r="D162" s="2" t="s">
        <v>101</v>
      </c>
    </row>
    <row r="163" customFormat="false" ht="12.8" hidden="false" customHeight="false" outlineLevel="0" collapsed="false">
      <c r="A163" s="2" t="s">
        <v>181</v>
      </c>
      <c r="B163" s="2" t="s">
        <v>267</v>
      </c>
      <c r="D163" s="2" t="s">
        <v>101</v>
      </c>
    </row>
    <row r="164" customFormat="false" ht="12.8" hidden="false" customHeight="false" outlineLevel="0" collapsed="false">
      <c r="A164" s="2" t="s">
        <v>181</v>
      </c>
      <c r="B164" s="2" t="s">
        <v>273</v>
      </c>
      <c r="C164" s="2" t="s">
        <v>274</v>
      </c>
      <c r="D164" s="2" t="s">
        <v>60</v>
      </c>
      <c r="F164" s="2" t="s">
        <v>30</v>
      </c>
      <c r="G164" s="2" t="n">
        <f aca="false">H164</f>
        <v>125</v>
      </c>
      <c r="H164" s="2" t="n">
        <v>125</v>
      </c>
      <c r="J164" s="1" t="s">
        <v>184</v>
      </c>
      <c r="L164" s="3"/>
    </row>
    <row r="165" customFormat="false" ht="12.8" hidden="false" customHeight="false" outlineLevel="0" collapsed="false">
      <c r="A165" s="2" t="s">
        <v>181</v>
      </c>
      <c r="B165" s="2" t="s">
        <v>273</v>
      </c>
      <c r="C165" s="2" t="s">
        <v>275</v>
      </c>
      <c r="D165" s="2" t="s">
        <v>101</v>
      </c>
      <c r="F165" s="2" t="s">
        <v>30</v>
      </c>
      <c r="G165" s="2" t="n">
        <f aca="false">H165</f>
        <v>112</v>
      </c>
      <c r="H165" s="2" t="n">
        <v>112</v>
      </c>
    </row>
    <row r="166" customFormat="false" ht="12.8" hidden="false" customHeight="false" outlineLevel="0" collapsed="false">
      <c r="A166" s="2" t="s">
        <v>181</v>
      </c>
      <c r="B166" s="2" t="s">
        <v>273</v>
      </c>
      <c r="C166" s="2" t="s">
        <v>276</v>
      </c>
      <c r="D166" s="2" t="s">
        <v>95</v>
      </c>
      <c r="F166" s="2" t="s">
        <v>23</v>
      </c>
      <c r="G166" s="2" t="n">
        <f aca="false">H166</f>
        <v>31</v>
      </c>
      <c r="H166" s="2" t="n">
        <v>31</v>
      </c>
    </row>
    <row r="167" customFormat="false" ht="12.8" hidden="false" customHeight="false" outlineLevel="0" collapsed="false">
      <c r="A167" s="2" t="s">
        <v>181</v>
      </c>
      <c r="B167" s="2" t="s">
        <v>273</v>
      </c>
      <c r="C167" s="2" t="s">
        <v>277</v>
      </c>
      <c r="D167" s="2" t="s">
        <v>60</v>
      </c>
      <c r="F167" s="2" t="s">
        <v>30</v>
      </c>
      <c r="G167" s="2" t="n">
        <f aca="false">H167</f>
        <v>28</v>
      </c>
      <c r="H167" s="2" t="n">
        <v>28</v>
      </c>
    </row>
    <row r="168" customFormat="false" ht="12.8" hidden="false" customHeight="false" outlineLevel="0" collapsed="false">
      <c r="A168" s="2" t="s">
        <v>181</v>
      </c>
      <c r="B168" s="2" t="s">
        <v>273</v>
      </c>
      <c r="C168" s="2" t="s">
        <v>278</v>
      </c>
      <c r="D168" s="2" t="s">
        <v>101</v>
      </c>
      <c r="F168" s="2" t="s">
        <v>30</v>
      </c>
      <c r="G168" s="2" t="n">
        <f aca="false">H168</f>
        <v>32</v>
      </c>
      <c r="H168" s="2" t="n">
        <v>32</v>
      </c>
    </row>
    <row r="169" customFormat="false" ht="12.8" hidden="false" customHeight="false" outlineLevel="0" collapsed="false">
      <c r="A169" s="2" t="s">
        <v>181</v>
      </c>
      <c r="B169" s="2" t="s">
        <v>273</v>
      </c>
      <c r="C169" s="2" t="s">
        <v>279</v>
      </c>
      <c r="D169" s="2" t="s">
        <v>57</v>
      </c>
      <c r="F169" s="2" t="s">
        <v>30</v>
      </c>
      <c r="G169" s="2" t="n">
        <f aca="false">H169</f>
        <v>34</v>
      </c>
      <c r="H169" s="2" t="n">
        <v>34</v>
      </c>
    </row>
    <row r="170" customFormat="false" ht="12.8" hidden="false" customHeight="false" outlineLevel="0" collapsed="false">
      <c r="A170" s="2" t="s">
        <v>181</v>
      </c>
      <c r="B170" s="2" t="s">
        <v>280</v>
      </c>
      <c r="C170" s="2" t="s">
        <v>281</v>
      </c>
      <c r="D170" s="2" t="s">
        <v>60</v>
      </c>
      <c r="E170" s="2" t="s">
        <v>282</v>
      </c>
      <c r="F170" s="2" t="s">
        <v>23</v>
      </c>
      <c r="G170" s="2" t="n">
        <f aca="false">H170</f>
        <v>39</v>
      </c>
      <c r="H170" s="2" t="n">
        <v>39</v>
      </c>
      <c r="R170" s="2" t="s">
        <v>283</v>
      </c>
    </row>
    <row r="171" customFormat="false" ht="12.8" hidden="false" customHeight="false" outlineLevel="0" collapsed="false">
      <c r="A171" s="2" t="s">
        <v>181</v>
      </c>
      <c r="B171" s="2" t="s">
        <v>280</v>
      </c>
      <c r="C171" s="2" t="s">
        <v>284</v>
      </c>
      <c r="D171" s="2" t="s">
        <v>83</v>
      </c>
      <c r="E171" s="2" t="s">
        <v>88</v>
      </c>
      <c r="F171" s="2" t="s">
        <v>30</v>
      </c>
      <c r="G171" s="2" t="n">
        <f aca="false">H171</f>
        <v>43</v>
      </c>
      <c r="H171" s="2" t="n">
        <v>43</v>
      </c>
      <c r="R171" s="2" t="s">
        <v>285</v>
      </c>
    </row>
    <row r="172" customFormat="false" ht="12.8" hidden="false" customHeight="false" outlineLevel="0" collapsed="false">
      <c r="A172" s="2" t="s">
        <v>181</v>
      </c>
      <c r="B172" s="2" t="s">
        <v>280</v>
      </c>
      <c r="D172" s="3" t="s">
        <v>60</v>
      </c>
      <c r="E172" s="1"/>
      <c r="F172" s="1" t="s">
        <v>23</v>
      </c>
      <c r="J172" s="3" t="s">
        <v>37</v>
      </c>
      <c r="K172" s="3"/>
    </row>
    <row r="173" customFormat="false" ht="12.8" hidden="false" customHeight="false" outlineLevel="0" collapsed="false">
      <c r="A173" s="2" t="s">
        <v>181</v>
      </c>
      <c r="B173" s="2" t="s">
        <v>286</v>
      </c>
      <c r="C173" s="1" t="s">
        <v>287</v>
      </c>
      <c r="D173" s="2" t="s">
        <v>68</v>
      </c>
      <c r="F173" s="1" t="s">
        <v>30</v>
      </c>
      <c r="H173" s="1" t="s">
        <v>288</v>
      </c>
      <c r="I173" s="3" t="s">
        <v>65</v>
      </c>
      <c r="R173" s="1" t="s">
        <v>289</v>
      </c>
    </row>
    <row r="174" customFormat="false" ht="12.8" hidden="false" customHeight="false" outlineLevel="0" collapsed="false">
      <c r="A174" s="2" t="s">
        <v>181</v>
      </c>
      <c r="B174" s="2" t="s">
        <v>286</v>
      </c>
      <c r="C174" s="1" t="s">
        <v>290</v>
      </c>
      <c r="D174" s="2" t="s">
        <v>68</v>
      </c>
      <c r="F174" s="1" t="s">
        <v>30</v>
      </c>
      <c r="Q174" s="1" t="s">
        <v>291</v>
      </c>
      <c r="R174" s="1" t="s">
        <v>289</v>
      </c>
    </row>
    <row r="175" customFormat="false" ht="12.8" hidden="false" customHeight="false" outlineLevel="0" collapsed="false">
      <c r="A175" s="2" t="s">
        <v>181</v>
      </c>
      <c r="B175" s="2" t="s">
        <v>286</v>
      </c>
      <c r="D175" s="2" t="s">
        <v>68</v>
      </c>
      <c r="R175" s="1" t="s">
        <v>289</v>
      </c>
    </row>
    <row r="176" customFormat="false" ht="12.8" hidden="false" customHeight="false" outlineLevel="0" collapsed="false">
      <c r="A176" s="2" t="s">
        <v>181</v>
      </c>
      <c r="B176" s="2" t="s">
        <v>286</v>
      </c>
      <c r="D176" s="2" t="s">
        <v>68</v>
      </c>
      <c r="R176" s="1" t="s">
        <v>289</v>
      </c>
    </row>
    <row r="177" customFormat="false" ht="12.8" hidden="false" customHeight="false" outlineLevel="0" collapsed="false">
      <c r="A177" s="2" t="s">
        <v>181</v>
      </c>
      <c r="B177" s="2" t="s">
        <v>286</v>
      </c>
      <c r="D177" s="2" t="s">
        <v>68</v>
      </c>
      <c r="R177" s="1" t="s">
        <v>289</v>
      </c>
    </row>
    <row r="178" customFormat="false" ht="12.8" hidden="false" customHeight="false" outlineLevel="0" collapsed="false">
      <c r="A178" s="2" t="s">
        <v>181</v>
      </c>
      <c r="B178" s="2" t="s">
        <v>286</v>
      </c>
      <c r="D178" s="2" t="s">
        <v>68</v>
      </c>
      <c r="R178" s="1" t="s">
        <v>289</v>
      </c>
    </row>
    <row r="179" customFormat="false" ht="12.8" hidden="false" customHeight="false" outlineLevel="0" collapsed="false">
      <c r="A179" s="2" t="s">
        <v>181</v>
      </c>
      <c r="B179" s="2" t="s">
        <v>286</v>
      </c>
      <c r="D179" s="2" t="s">
        <v>68</v>
      </c>
      <c r="R179" s="1" t="s">
        <v>289</v>
      </c>
    </row>
    <row r="180" customFormat="false" ht="12.8" hidden="false" customHeight="false" outlineLevel="0" collapsed="false">
      <c r="A180" s="2" t="s">
        <v>181</v>
      </c>
      <c r="B180" s="2" t="s">
        <v>292</v>
      </c>
    </row>
    <row r="181" customFormat="false" ht="12.8" hidden="false" customHeight="false" outlineLevel="0" collapsed="false">
      <c r="A181" s="2" t="s">
        <v>293</v>
      </c>
      <c r="B181" s="2" t="s">
        <v>294</v>
      </c>
      <c r="C181" s="2" t="s">
        <v>295</v>
      </c>
      <c r="D181" s="2" t="s">
        <v>92</v>
      </c>
      <c r="F181" s="2" t="s">
        <v>23</v>
      </c>
      <c r="G181" s="2" t="n">
        <f aca="false">H181</f>
        <v>64</v>
      </c>
      <c r="H181" s="2" t="n">
        <v>64</v>
      </c>
      <c r="P181" s="2" t="s">
        <v>55</v>
      </c>
    </row>
    <row r="182" customFormat="false" ht="12.8" hidden="false" customHeight="false" outlineLevel="0" collapsed="false">
      <c r="A182" s="2" t="s">
        <v>293</v>
      </c>
      <c r="B182" s="2" t="s">
        <v>294</v>
      </c>
      <c r="C182" s="2" t="s">
        <v>296</v>
      </c>
      <c r="D182" s="2" t="s">
        <v>92</v>
      </c>
      <c r="F182" s="2" t="s">
        <v>30</v>
      </c>
      <c r="G182" s="2" t="n">
        <f aca="false">H182</f>
        <v>77</v>
      </c>
      <c r="H182" s="2" t="n">
        <v>77</v>
      </c>
      <c r="M182" s="2" t="s">
        <v>297</v>
      </c>
      <c r="P182" s="2" t="s">
        <v>55</v>
      </c>
    </row>
    <row r="183" customFormat="false" ht="12.8" hidden="false" customHeight="false" outlineLevel="0" collapsed="false">
      <c r="A183" s="2" t="s">
        <v>293</v>
      </c>
      <c r="B183" s="2" t="s">
        <v>294</v>
      </c>
      <c r="C183" s="2" t="s">
        <v>298</v>
      </c>
      <c r="D183" s="2" t="s">
        <v>92</v>
      </c>
      <c r="F183" s="2" t="s">
        <v>30</v>
      </c>
      <c r="G183" s="2" t="n">
        <f aca="false">H183</f>
        <v>94</v>
      </c>
      <c r="H183" s="2" t="n">
        <v>94</v>
      </c>
      <c r="P183" s="2" t="s">
        <v>148</v>
      </c>
    </row>
    <row r="184" customFormat="false" ht="12.8" hidden="false" customHeight="false" outlineLevel="0" collapsed="false">
      <c r="A184" s="2" t="s">
        <v>293</v>
      </c>
      <c r="B184" s="2" t="s">
        <v>294</v>
      </c>
      <c r="C184" s="2" t="s">
        <v>299</v>
      </c>
      <c r="D184" s="2" t="s">
        <v>92</v>
      </c>
      <c r="F184" s="2" t="s">
        <v>30</v>
      </c>
      <c r="G184" s="2" t="n">
        <f aca="false">H184</f>
        <v>107</v>
      </c>
      <c r="H184" s="2" t="n">
        <v>107</v>
      </c>
      <c r="J184" s="2" t="s">
        <v>215</v>
      </c>
      <c r="K184" s="2"/>
      <c r="N184" s="2" t="s">
        <v>300</v>
      </c>
      <c r="P184" s="2" t="s">
        <v>301</v>
      </c>
    </row>
    <row r="185" customFormat="false" ht="12.8" hidden="false" customHeight="false" outlineLevel="0" collapsed="false">
      <c r="A185" s="2" t="s">
        <v>293</v>
      </c>
      <c r="B185" s="2" t="s">
        <v>294</v>
      </c>
      <c r="C185" s="2" t="s">
        <v>302</v>
      </c>
      <c r="D185" s="2" t="s">
        <v>92</v>
      </c>
      <c r="F185" s="2" t="s">
        <v>23</v>
      </c>
      <c r="G185" s="2"/>
      <c r="H185" s="2" t="s">
        <v>303</v>
      </c>
      <c r="J185" s="2"/>
      <c r="K185" s="2"/>
      <c r="M185" s="1" t="s">
        <v>299</v>
      </c>
      <c r="N185" s="2"/>
      <c r="P185" s="2"/>
    </row>
    <row r="186" customFormat="false" ht="12.8" hidden="false" customHeight="false" outlineLevel="0" collapsed="false">
      <c r="A186" s="2" t="s">
        <v>293</v>
      </c>
      <c r="B186" s="2" t="s">
        <v>304</v>
      </c>
      <c r="C186" s="2" t="s">
        <v>305</v>
      </c>
      <c r="D186" s="2" t="s">
        <v>53</v>
      </c>
      <c r="F186" s="2" t="s">
        <v>30</v>
      </c>
      <c r="G186" s="2" t="n">
        <f aca="false">H186</f>
        <v>63</v>
      </c>
      <c r="H186" s="2" t="n">
        <v>63</v>
      </c>
      <c r="I186" s="3" t="s">
        <v>65</v>
      </c>
      <c r="J186" s="2" t="s">
        <v>54</v>
      </c>
      <c r="K186" s="2"/>
      <c r="N186" s="2" t="s">
        <v>306</v>
      </c>
      <c r="P186" s="2" t="s">
        <v>307</v>
      </c>
    </row>
    <row r="187" customFormat="false" ht="12.8" hidden="false" customHeight="false" outlineLevel="0" collapsed="false">
      <c r="A187" s="2" t="s">
        <v>293</v>
      </c>
      <c r="B187" s="2" t="s">
        <v>304</v>
      </c>
      <c r="C187" s="2" t="s">
        <v>308</v>
      </c>
      <c r="D187" s="2" t="s">
        <v>53</v>
      </c>
      <c r="F187" s="2" t="s">
        <v>23</v>
      </c>
      <c r="G187" s="2"/>
      <c r="J187" s="2" t="s">
        <v>37</v>
      </c>
      <c r="K187" s="2"/>
    </row>
    <row r="188" customFormat="false" ht="12.8" hidden="false" customHeight="false" outlineLevel="0" collapsed="false">
      <c r="A188" s="2" t="s">
        <v>293</v>
      </c>
      <c r="B188" s="2" t="s">
        <v>304</v>
      </c>
      <c r="C188" s="2" t="s">
        <v>309</v>
      </c>
      <c r="D188" s="2" t="s">
        <v>53</v>
      </c>
      <c r="F188" s="2" t="s">
        <v>30</v>
      </c>
      <c r="G188" s="2"/>
      <c r="J188" s="2" t="s">
        <v>37</v>
      </c>
      <c r="K188" s="2"/>
    </row>
    <row r="189" customFormat="false" ht="12.8" hidden="false" customHeight="false" outlineLevel="0" collapsed="false">
      <c r="A189" s="2" t="s">
        <v>293</v>
      </c>
      <c r="B189" s="2" t="s">
        <v>304</v>
      </c>
      <c r="C189" s="2" t="s">
        <v>310</v>
      </c>
      <c r="D189" s="2" t="s">
        <v>53</v>
      </c>
      <c r="F189" s="2" t="s">
        <v>30</v>
      </c>
      <c r="G189" s="2"/>
      <c r="J189" s="2" t="s">
        <v>37</v>
      </c>
      <c r="K189" s="2"/>
    </row>
    <row r="190" customFormat="false" ht="12.8" hidden="false" customHeight="false" outlineLevel="0" collapsed="false">
      <c r="A190" s="2" t="s">
        <v>293</v>
      </c>
      <c r="B190" s="2" t="s">
        <v>304</v>
      </c>
      <c r="C190" s="2" t="s">
        <v>311</v>
      </c>
      <c r="D190" s="2" t="s">
        <v>53</v>
      </c>
      <c r="F190" s="2" t="s">
        <v>30</v>
      </c>
      <c r="G190" s="2"/>
      <c r="J190" s="2" t="s">
        <v>37</v>
      </c>
      <c r="K190" s="2"/>
    </row>
    <row r="191" customFormat="false" ht="12.8" hidden="false" customHeight="false" outlineLevel="0" collapsed="false">
      <c r="A191" s="2" t="s">
        <v>293</v>
      </c>
      <c r="B191" s="2" t="s">
        <v>304</v>
      </c>
      <c r="C191" s="2" t="s">
        <v>312</v>
      </c>
      <c r="D191" s="2" t="s">
        <v>53</v>
      </c>
      <c r="F191" s="2" t="s">
        <v>23</v>
      </c>
      <c r="G191" s="2"/>
      <c r="J191" s="2" t="s">
        <v>37</v>
      </c>
      <c r="K191" s="2"/>
    </row>
    <row r="192" customFormat="false" ht="12.8" hidden="false" customHeight="false" outlineLevel="0" collapsed="false">
      <c r="A192" s="2" t="s">
        <v>293</v>
      </c>
      <c r="B192" s="2" t="s">
        <v>304</v>
      </c>
      <c r="C192" s="2" t="s">
        <v>313</v>
      </c>
      <c r="D192" s="2" t="s">
        <v>53</v>
      </c>
      <c r="F192" s="2" t="s">
        <v>23</v>
      </c>
      <c r="G192" s="2"/>
      <c r="J192" s="2" t="s">
        <v>37</v>
      </c>
      <c r="K192" s="2"/>
    </row>
    <row r="193" customFormat="false" ht="12.8" hidden="false" customHeight="false" outlineLevel="0" collapsed="false">
      <c r="A193" s="2" t="s">
        <v>293</v>
      </c>
      <c r="B193" s="2" t="s">
        <v>304</v>
      </c>
      <c r="C193" s="3" t="s">
        <v>306</v>
      </c>
      <c r="D193" s="3" t="s">
        <v>53</v>
      </c>
      <c r="F193" s="2" t="s">
        <v>23</v>
      </c>
      <c r="G193" s="2"/>
      <c r="J193" s="2" t="s">
        <v>37</v>
      </c>
      <c r="K193" s="2"/>
      <c r="M193" s="2" t="s">
        <v>314</v>
      </c>
      <c r="R193" s="2" t="s">
        <v>315</v>
      </c>
    </row>
    <row r="194" customFormat="false" ht="12.8" hidden="false" customHeight="false" outlineLevel="0" collapsed="false">
      <c r="A194" s="2" t="s">
        <v>293</v>
      </c>
      <c r="B194" s="2" t="s">
        <v>304</v>
      </c>
      <c r="C194" s="3" t="s">
        <v>316</v>
      </c>
      <c r="D194" s="3" t="s">
        <v>53</v>
      </c>
      <c r="F194" s="1" t="s">
        <v>30</v>
      </c>
      <c r="J194" s="2" t="s">
        <v>37</v>
      </c>
      <c r="K194" s="2"/>
      <c r="R194" s="8" t="s">
        <v>317</v>
      </c>
    </row>
    <row r="195" customFormat="false" ht="12.8" hidden="false" customHeight="false" outlineLevel="0" collapsed="false">
      <c r="A195" s="2" t="s">
        <v>293</v>
      </c>
      <c r="B195" s="2" t="s">
        <v>318</v>
      </c>
      <c r="C195" s="2" t="s">
        <v>319</v>
      </c>
      <c r="D195" s="2" t="s">
        <v>92</v>
      </c>
    </row>
    <row r="196" customFormat="false" ht="12.8" hidden="false" customHeight="false" outlineLevel="0" collapsed="false">
      <c r="A196" s="2" t="s">
        <v>293</v>
      </c>
      <c r="B196" s="2" t="s">
        <v>318</v>
      </c>
      <c r="C196" s="2" t="s">
        <v>320</v>
      </c>
      <c r="D196" s="2" t="s">
        <v>21</v>
      </c>
    </row>
    <row r="197" customFormat="false" ht="12.8" hidden="false" customHeight="false" outlineLevel="0" collapsed="false">
      <c r="A197" s="2" t="s">
        <v>293</v>
      </c>
      <c r="B197" s="2" t="s">
        <v>318</v>
      </c>
      <c r="C197" s="2" t="s">
        <v>321</v>
      </c>
      <c r="D197" s="2" t="s">
        <v>21</v>
      </c>
      <c r="F197" s="2" t="s">
        <v>30</v>
      </c>
      <c r="G197" s="2" t="n">
        <f aca="false">H197</f>
        <v>87</v>
      </c>
      <c r="H197" s="2" t="n">
        <v>87</v>
      </c>
      <c r="P197" s="2" t="s">
        <v>55</v>
      </c>
    </row>
    <row r="198" customFormat="false" ht="12.8" hidden="false" customHeight="false" outlineLevel="0" collapsed="false">
      <c r="A198" s="2" t="s">
        <v>293</v>
      </c>
      <c r="B198" s="2" t="s">
        <v>318</v>
      </c>
      <c r="C198" s="2" t="s">
        <v>322</v>
      </c>
      <c r="D198" s="2" t="s">
        <v>21</v>
      </c>
    </row>
    <row r="199" customFormat="false" ht="12.8" hidden="false" customHeight="false" outlineLevel="0" collapsed="false">
      <c r="A199" s="2" t="s">
        <v>293</v>
      </c>
      <c r="B199" s="2" t="s">
        <v>318</v>
      </c>
      <c r="C199" s="2" t="s">
        <v>323</v>
      </c>
      <c r="D199" s="2" t="s">
        <v>60</v>
      </c>
    </row>
    <row r="200" customFormat="false" ht="12.8" hidden="false" customHeight="false" outlineLevel="0" collapsed="false">
      <c r="A200" s="2" t="s">
        <v>293</v>
      </c>
      <c r="B200" s="2" t="s">
        <v>318</v>
      </c>
      <c r="C200" s="2" t="s">
        <v>324</v>
      </c>
      <c r="D200" s="2" t="s">
        <v>60</v>
      </c>
    </row>
    <row r="201" customFormat="false" ht="12.8" hidden="false" customHeight="false" outlineLevel="0" collapsed="false">
      <c r="A201" s="2" t="s">
        <v>293</v>
      </c>
      <c r="B201" s="2" t="s">
        <v>318</v>
      </c>
      <c r="C201" s="2" t="s">
        <v>325</v>
      </c>
      <c r="D201" s="2" t="s">
        <v>60</v>
      </c>
      <c r="F201" s="2" t="s">
        <v>30</v>
      </c>
      <c r="G201" s="2" t="n">
        <f aca="false">H201</f>
        <v>46</v>
      </c>
      <c r="H201" s="2" t="n">
        <v>46</v>
      </c>
      <c r="P201" s="2" t="s">
        <v>326</v>
      </c>
    </row>
    <row r="202" customFormat="false" ht="12.8" hidden="false" customHeight="false" outlineLevel="0" collapsed="false">
      <c r="A202" s="2" t="s">
        <v>293</v>
      </c>
      <c r="B202" s="2" t="s">
        <v>318</v>
      </c>
      <c r="C202" s="2" t="s">
        <v>327</v>
      </c>
      <c r="D202" s="2" t="s">
        <v>60</v>
      </c>
    </row>
    <row r="203" customFormat="false" ht="12.8" hidden="false" customHeight="false" outlineLevel="0" collapsed="false">
      <c r="A203" s="2" t="s">
        <v>293</v>
      </c>
      <c r="B203" s="2" t="s">
        <v>318</v>
      </c>
      <c r="C203" s="2" t="s">
        <v>328</v>
      </c>
      <c r="P203" s="2" t="s">
        <v>329</v>
      </c>
    </row>
    <row r="204" customFormat="false" ht="12.8" hidden="false" customHeight="false" outlineLevel="0" collapsed="false">
      <c r="A204" s="2" t="s">
        <v>293</v>
      </c>
      <c r="B204" s="2" t="s">
        <v>318</v>
      </c>
      <c r="C204" s="2" t="s">
        <v>330</v>
      </c>
      <c r="E204" s="2" t="s">
        <v>331</v>
      </c>
      <c r="F204" s="2" t="s">
        <v>30</v>
      </c>
      <c r="G204" s="2" t="n">
        <f aca="false">H204</f>
        <v>48</v>
      </c>
      <c r="H204" s="2" t="n">
        <v>48</v>
      </c>
      <c r="P204" s="2" t="s">
        <v>329</v>
      </c>
    </row>
    <row r="205" customFormat="false" ht="12.8" hidden="false" customHeight="false" outlineLevel="0" collapsed="false">
      <c r="A205" s="2" t="s">
        <v>293</v>
      </c>
      <c r="B205" s="2" t="s">
        <v>332</v>
      </c>
      <c r="C205" s="2" t="s">
        <v>333</v>
      </c>
      <c r="D205" s="2" t="s">
        <v>83</v>
      </c>
      <c r="E205" s="2" t="s">
        <v>88</v>
      </c>
      <c r="F205" s="2" t="s">
        <v>30</v>
      </c>
      <c r="G205" s="2" t="n">
        <f aca="false">H205</f>
        <v>94</v>
      </c>
      <c r="H205" s="2" t="n">
        <v>94</v>
      </c>
      <c r="M205" s="2" t="s">
        <v>334</v>
      </c>
      <c r="N205" s="2" t="s">
        <v>335</v>
      </c>
      <c r="P205" s="2" t="s">
        <v>90</v>
      </c>
    </row>
    <row r="206" customFormat="false" ht="12.8" hidden="false" customHeight="false" outlineLevel="0" collapsed="false">
      <c r="A206" s="2" t="s">
        <v>293</v>
      </c>
      <c r="B206" s="2" t="s">
        <v>332</v>
      </c>
      <c r="C206" s="2" t="s">
        <v>336</v>
      </c>
      <c r="D206" s="2" t="s">
        <v>83</v>
      </c>
      <c r="F206" s="2" t="s">
        <v>30</v>
      </c>
      <c r="G206" s="2"/>
    </row>
    <row r="207" customFormat="false" ht="12.8" hidden="false" customHeight="false" outlineLevel="0" collapsed="false">
      <c r="A207" s="2" t="s">
        <v>293</v>
      </c>
      <c r="B207" s="2" t="s">
        <v>332</v>
      </c>
      <c r="C207" s="2" t="s">
        <v>337</v>
      </c>
      <c r="D207" s="2" t="s">
        <v>83</v>
      </c>
      <c r="F207" s="2" t="s">
        <v>23</v>
      </c>
      <c r="G207" s="2" t="n">
        <f aca="false">H207</f>
        <v>31</v>
      </c>
      <c r="H207" s="2" t="n">
        <v>31</v>
      </c>
      <c r="M207" s="2" t="s">
        <v>333</v>
      </c>
      <c r="R207" s="2" t="s">
        <v>338</v>
      </c>
    </row>
    <row r="208" customFormat="false" ht="12.8" hidden="false" customHeight="false" outlineLevel="0" collapsed="false">
      <c r="A208" s="2" t="s">
        <v>293</v>
      </c>
      <c r="B208" s="2" t="s">
        <v>332</v>
      </c>
      <c r="C208" s="2" t="s">
        <v>339</v>
      </c>
      <c r="D208" s="2" t="s">
        <v>83</v>
      </c>
      <c r="J208" s="1" t="s">
        <v>85</v>
      </c>
      <c r="K208" s="1"/>
      <c r="R208" s="1" t="s">
        <v>340</v>
      </c>
    </row>
    <row r="209" customFormat="false" ht="12.8" hidden="false" customHeight="false" outlineLevel="0" collapsed="false">
      <c r="A209" s="2" t="s">
        <v>293</v>
      </c>
      <c r="B209" s="2" t="s">
        <v>332</v>
      </c>
      <c r="C209" s="2" t="s">
        <v>341</v>
      </c>
      <c r="D209" s="2" t="s">
        <v>83</v>
      </c>
    </row>
    <row r="210" customFormat="false" ht="12.8" hidden="false" customHeight="false" outlineLevel="0" collapsed="false">
      <c r="A210" s="2" t="s">
        <v>293</v>
      </c>
      <c r="B210" s="2" t="s">
        <v>332</v>
      </c>
      <c r="C210" s="2" t="s">
        <v>342</v>
      </c>
      <c r="D210" s="2" t="s">
        <v>83</v>
      </c>
    </row>
    <row r="211" customFormat="false" ht="12.8" hidden="false" customHeight="false" outlineLevel="0" collapsed="false">
      <c r="A211" s="2" t="s">
        <v>293</v>
      </c>
      <c r="B211" s="2" t="s">
        <v>332</v>
      </c>
      <c r="C211" s="2" t="s">
        <v>343</v>
      </c>
      <c r="D211" s="2" t="s">
        <v>83</v>
      </c>
      <c r="F211" s="2" t="s">
        <v>30</v>
      </c>
      <c r="G211" s="2" t="n">
        <f aca="false">H211</f>
        <v>31</v>
      </c>
      <c r="H211" s="2" t="n">
        <v>31</v>
      </c>
      <c r="M211" s="2" t="s">
        <v>333</v>
      </c>
    </row>
    <row r="212" customFormat="false" ht="12.8" hidden="false" customHeight="false" outlineLevel="0" collapsed="false">
      <c r="A212" s="2" t="s">
        <v>293</v>
      </c>
      <c r="B212" s="2" t="s">
        <v>332</v>
      </c>
      <c r="C212" s="2" t="s">
        <v>344</v>
      </c>
      <c r="D212" s="2" t="s">
        <v>83</v>
      </c>
    </row>
    <row r="213" customFormat="false" ht="12.8" hidden="false" customHeight="false" outlineLevel="0" collapsed="false">
      <c r="A213" s="2" t="s">
        <v>293</v>
      </c>
      <c r="B213" s="2" t="s">
        <v>345</v>
      </c>
      <c r="C213" s="2" t="s">
        <v>346</v>
      </c>
      <c r="D213" s="2" t="s">
        <v>68</v>
      </c>
      <c r="E213" s="2" t="s">
        <v>347</v>
      </c>
      <c r="R213" s="2" t="s">
        <v>348</v>
      </c>
    </row>
    <row r="214" customFormat="false" ht="12.8" hidden="false" customHeight="false" outlineLevel="0" collapsed="false">
      <c r="A214" s="2" t="s">
        <v>293</v>
      </c>
      <c r="B214" s="2" t="s">
        <v>345</v>
      </c>
      <c r="C214" s="2" t="s">
        <v>349</v>
      </c>
      <c r="D214" s="2" t="s">
        <v>68</v>
      </c>
      <c r="E214" s="2" t="s">
        <v>347</v>
      </c>
    </row>
    <row r="215" customFormat="false" ht="12.8" hidden="false" customHeight="false" outlineLevel="0" collapsed="false">
      <c r="A215" s="2" t="s">
        <v>293</v>
      </c>
      <c r="B215" s="2" t="s">
        <v>345</v>
      </c>
      <c r="C215" s="2" t="s">
        <v>350</v>
      </c>
      <c r="D215" s="2" t="s">
        <v>68</v>
      </c>
      <c r="E215" s="2" t="s">
        <v>347</v>
      </c>
    </row>
    <row r="216" customFormat="false" ht="12.8" hidden="false" customHeight="false" outlineLevel="0" collapsed="false">
      <c r="A216" s="2" t="s">
        <v>293</v>
      </c>
      <c r="B216" s="2" t="s">
        <v>351</v>
      </c>
      <c r="D216" s="2" t="s">
        <v>101</v>
      </c>
      <c r="E216" s="2" t="s">
        <v>352</v>
      </c>
    </row>
    <row r="217" customFormat="false" ht="12.8" hidden="false" customHeight="false" outlineLevel="0" collapsed="false">
      <c r="A217" s="2" t="s">
        <v>293</v>
      </c>
      <c r="B217" s="2" t="s">
        <v>351</v>
      </c>
      <c r="D217" s="2" t="s">
        <v>101</v>
      </c>
      <c r="E217" s="2" t="s">
        <v>352</v>
      </c>
    </row>
    <row r="218" customFormat="false" ht="12.8" hidden="false" customHeight="false" outlineLevel="0" collapsed="false">
      <c r="A218" s="2" t="s">
        <v>293</v>
      </c>
      <c r="B218" s="2" t="s">
        <v>351</v>
      </c>
      <c r="D218" s="2" t="s">
        <v>60</v>
      </c>
      <c r="E218" s="2" t="s">
        <v>353</v>
      </c>
    </row>
    <row r="219" customFormat="false" ht="12.8" hidden="false" customHeight="false" outlineLevel="0" collapsed="false">
      <c r="A219" s="2" t="s">
        <v>293</v>
      </c>
      <c r="B219" s="2" t="s">
        <v>354</v>
      </c>
      <c r="C219" s="2" t="s">
        <v>355</v>
      </c>
      <c r="D219" s="2" t="s">
        <v>21</v>
      </c>
      <c r="E219" s="2" t="s">
        <v>356</v>
      </c>
    </row>
    <row r="220" customFormat="false" ht="12.8" hidden="false" customHeight="false" outlineLevel="0" collapsed="false">
      <c r="A220" s="2" t="s">
        <v>293</v>
      </c>
      <c r="B220" s="2" t="s">
        <v>354</v>
      </c>
      <c r="C220" s="2" t="s">
        <v>357</v>
      </c>
      <c r="D220" s="2" t="s">
        <v>60</v>
      </c>
      <c r="E220" s="2" t="s">
        <v>353</v>
      </c>
    </row>
    <row r="221" customFormat="false" ht="12.8" hidden="false" customHeight="false" outlineLevel="0" collapsed="false">
      <c r="A221" s="2" t="s">
        <v>293</v>
      </c>
      <c r="B221" s="2" t="s">
        <v>354</v>
      </c>
      <c r="C221" s="2" t="s">
        <v>358</v>
      </c>
      <c r="D221" s="2" t="s">
        <v>101</v>
      </c>
      <c r="E221" s="2" t="s">
        <v>352</v>
      </c>
    </row>
    <row r="222" customFormat="false" ht="12.8" hidden="false" customHeight="false" outlineLevel="0" collapsed="false">
      <c r="A222" s="2" t="s">
        <v>293</v>
      </c>
      <c r="B222" s="2" t="s">
        <v>354</v>
      </c>
      <c r="C222" s="2" t="s">
        <v>359</v>
      </c>
      <c r="D222" s="2" t="s">
        <v>360</v>
      </c>
    </row>
    <row r="223" customFormat="false" ht="12.8" hidden="false" customHeight="false" outlineLevel="0" collapsed="false">
      <c r="A223" s="2" t="s">
        <v>293</v>
      </c>
      <c r="B223" s="2" t="s">
        <v>361</v>
      </c>
      <c r="D223" s="2" t="s">
        <v>21</v>
      </c>
      <c r="E223" s="2" t="s">
        <v>356</v>
      </c>
    </row>
    <row r="224" customFormat="false" ht="12.8" hidden="false" customHeight="false" outlineLevel="0" collapsed="false">
      <c r="A224" s="2" t="s">
        <v>293</v>
      </c>
      <c r="B224" s="2" t="s">
        <v>361</v>
      </c>
      <c r="D224" s="2" t="s">
        <v>60</v>
      </c>
      <c r="E224" s="2" t="s">
        <v>353</v>
      </c>
    </row>
    <row r="225" customFormat="false" ht="12.8" hidden="false" customHeight="false" outlineLevel="0" collapsed="false">
      <c r="A225" s="2" t="s">
        <v>293</v>
      </c>
      <c r="B225" s="2" t="s">
        <v>362</v>
      </c>
      <c r="C225" s="2" t="s">
        <v>363</v>
      </c>
      <c r="D225" s="2" t="s">
        <v>186</v>
      </c>
      <c r="F225" s="2" t="s">
        <v>23</v>
      </c>
      <c r="G225" s="2" t="n">
        <v>110</v>
      </c>
      <c r="I225" s="2" t="s">
        <v>65</v>
      </c>
      <c r="L225" s="2" t="s">
        <v>364</v>
      </c>
    </row>
    <row r="226" customFormat="false" ht="12.8" hidden="false" customHeight="false" outlineLevel="0" collapsed="false">
      <c r="A226" s="2" t="s">
        <v>293</v>
      </c>
      <c r="B226" s="2" t="s">
        <v>362</v>
      </c>
      <c r="C226" s="2" t="s">
        <v>365</v>
      </c>
      <c r="D226" s="2" t="s">
        <v>186</v>
      </c>
      <c r="E226" s="2" t="s">
        <v>366</v>
      </c>
      <c r="F226" s="2" t="s">
        <v>30</v>
      </c>
      <c r="G226" s="2" t="n">
        <v>92</v>
      </c>
      <c r="N226" s="1" t="s">
        <v>367</v>
      </c>
    </row>
    <row r="227" customFormat="false" ht="12.8" hidden="false" customHeight="false" outlineLevel="0" collapsed="false">
      <c r="A227" s="2" t="s">
        <v>293</v>
      </c>
      <c r="B227" s="2" t="s">
        <v>362</v>
      </c>
      <c r="C227" s="2" t="s">
        <v>368</v>
      </c>
      <c r="D227" s="2" t="s">
        <v>186</v>
      </c>
      <c r="E227" s="2" t="s">
        <v>369</v>
      </c>
      <c r="F227" s="2" t="s">
        <v>30</v>
      </c>
      <c r="G227" s="2" t="n">
        <v>87</v>
      </c>
      <c r="H227" s="1" t="s">
        <v>370</v>
      </c>
      <c r="N227" s="1" t="s">
        <v>371</v>
      </c>
      <c r="Q227" s="2" t="s">
        <v>233</v>
      </c>
    </row>
    <row r="228" customFormat="false" ht="12.8" hidden="false" customHeight="false" outlineLevel="0" collapsed="false">
      <c r="A228" s="2" t="s">
        <v>293</v>
      </c>
      <c r="B228" s="2" t="s">
        <v>362</v>
      </c>
      <c r="C228" s="2" t="s">
        <v>372</v>
      </c>
      <c r="D228" s="2" t="s">
        <v>186</v>
      </c>
      <c r="E228" s="2" t="s">
        <v>373</v>
      </c>
      <c r="F228" s="2" t="s">
        <v>30</v>
      </c>
      <c r="G228" s="2" t="n">
        <v>85</v>
      </c>
      <c r="H228" s="1" t="s">
        <v>370</v>
      </c>
    </row>
    <row r="229" customFormat="false" ht="12.8" hidden="false" customHeight="false" outlineLevel="0" collapsed="false">
      <c r="A229" s="2" t="s">
        <v>293</v>
      </c>
      <c r="B229" s="2" t="s">
        <v>362</v>
      </c>
      <c r="C229" s="2" t="s">
        <v>374</v>
      </c>
      <c r="D229" s="2" t="s">
        <v>186</v>
      </c>
      <c r="E229" s="2" t="s">
        <v>375</v>
      </c>
      <c r="F229" s="2" t="s">
        <v>30</v>
      </c>
      <c r="G229" s="2" t="n">
        <f aca="false">H229</f>
        <v>35</v>
      </c>
      <c r="H229" s="2" t="n">
        <v>35</v>
      </c>
      <c r="M229" s="2" t="s">
        <v>368</v>
      </c>
      <c r="P229" s="2" t="s">
        <v>376</v>
      </c>
    </row>
    <row r="230" customFormat="false" ht="12.8" hidden="false" customHeight="false" outlineLevel="0" collapsed="false">
      <c r="A230" s="2" t="s">
        <v>293</v>
      </c>
      <c r="B230" s="2" t="s">
        <v>362</v>
      </c>
      <c r="C230" s="2" t="s">
        <v>377</v>
      </c>
      <c r="D230" s="2" t="s">
        <v>186</v>
      </c>
      <c r="F230" s="2" t="s">
        <v>23</v>
      </c>
      <c r="G230" s="2" t="n">
        <v>36</v>
      </c>
      <c r="H230" s="9" t="s">
        <v>378</v>
      </c>
      <c r="M230" s="2" t="s">
        <v>365</v>
      </c>
    </row>
    <row r="231" customFormat="false" ht="12.8" hidden="false" customHeight="false" outlineLevel="0" collapsed="false">
      <c r="A231" s="2" t="s">
        <v>293</v>
      </c>
      <c r="B231" s="2" t="s">
        <v>379</v>
      </c>
      <c r="C231" s="2" t="s">
        <v>380</v>
      </c>
      <c r="D231" s="2" t="s">
        <v>120</v>
      </c>
      <c r="E231" s="2" t="s">
        <v>120</v>
      </c>
      <c r="J231" s="2" t="s">
        <v>184</v>
      </c>
      <c r="K231" s="2"/>
    </row>
    <row r="232" customFormat="false" ht="12.8" hidden="false" customHeight="false" outlineLevel="0" collapsed="false">
      <c r="A232" s="2" t="s">
        <v>293</v>
      </c>
      <c r="B232" s="2" t="s">
        <v>379</v>
      </c>
      <c r="C232" s="2" t="s">
        <v>381</v>
      </c>
      <c r="D232" s="2" t="s">
        <v>83</v>
      </c>
    </row>
    <row r="233" customFormat="false" ht="12.8" hidden="false" customHeight="false" outlineLevel="0" collapsed="false">
      <c r="A233" s="2" t="s">
        <v>293</v>
      </c>
      <c r="B233" s="2" t="s">
        <v>379</v>
      </c>
      <c r="C233" s="2" t="s">
        <v>382</v>
      </c>
      <c r="D233" s="2" t="s">
        <v>95</v>
      </c>
    </row>
    <row r="234" customFormat="false" ht="12.8" hidden="false" customHeight="false" outlineLevel="0" collapsed="false">
      <c r="A234" s="2" t="s">
        <v>293</v>
      </c>
      <c r="B234" s="2" t="s">
        <v>379</v>
      </c>
      <c r="C234" s="2" t="s">
        <v>383</v>
      </c>
      <c r="D234" s="2" t="s">
        <v>60</v>
      </c>
    </row>
    <row r="235" customFormat="false" ht="12.8" hidden="false" customHeight="false" outlineLevel="0" collapsed="false">
      <c r="A235" s="2" t="s">
        <v>293</v>
      </c>
      <c r="B235" s="2" t="s">
        <v>379</v>
      </c>
      <c r="C235" s="2" t="s">
        <v>384</v>
      </c>
      <c r="D235" s="2" t="s">
        <v>83</v>
      </c>
      <c r="M235" s="2" t="s">
        <v>381</v>
      </c>
    </row>
    <row r="236" customFormat="false" ht="12.8" hidden="false" customHeight="false" outlineLevel="0" collapsed="false">
      <c r="A236" s="2" t="s">
        <v>293</v>
      </c>
      <c r="B236" s="2" t="s">
        <v>379</v>
      </c>
      <c r="D236" s="3" t="s">
        <v>120</v>
      </c>
      <c r="E236" s="2" t="s">
        <v>120</v>
      </c>
    </row>
    <row r="237" customFormat="false" ht="12.8" hidden="false" customHeight="false" outlineLevel="0" collapsed="false">
      <c r="A237" s="2" t="s">
        <v>293</v>
      </c>
      <c r="B237" s="2" t="s">
        <v>379</v>
      </c>
      <c r="D237" s="3" t="s">
        <v>120</v>
      </c>
      <c r="E237" s="2" t="s">
        <v>120</v>
      </c>
    </row>
    <row r="238" customFormat="false" ht="12.8" hidden="false" customHeight="false" outlineLevel="0" collapsed="false">
      <c r="A238" s="2" t="s">
        <v>293</v>
      </c>
      <c r="B238" s="2" t="s">
        <v>379</v>
      </c>
      <c r="D238" s="3" t="s">
        <v>83</v>
      </c>
      <c r="J238" s="3" t="s">
        <v>37</v>
      </c>
      <c r="K238" s="3"/>
      <c r="L238" s="3"/>
    </row>
    <row r="239" customFormat="false" ht="12.8" hidden="false" customHeight="false" outlineLevel="0" collapsed="false">
      <c r="A239" s="2" t="s">
        <v>293</v>
      </c>
      <c r="B239" s="2" t="s">
        <v>379</v>
      </c>
      <c r="D239" s="3" t="s">
        <v>83</v>
      </c>
    </row>
    <row r="240" customFormat="false" ht="12.8" hidden="false" customHeight="false" outlineLevel="0" collapsed="false">
      <c r="A240" s="2" t="s">
        <v>293</v>
      </c>
      <c r="B240" s="2" t="s">
        <v>379</v>
      </c>
      <c r="D240" s="3" t="s">
        <v>57</v>
      </c>
    </row>
    <row r="241" customFormat="false" ht="12.8" hidden="false" customHeight="false" outlineLevel="0" collapsed="false">
      <c r="A241" s="2" t="s">
        <v>293</v>
      </c>
      <c r="B241" s="2" t="s">
        <v>385</v>
      </c>
      <c r="C241" s="2" t="s">
        <v>386</v>
      </c>
      <c r="D241" s="2" t="s">
        <v>57</v>
      </c>
      <c r="F241" s="2" t="s">
        <v>30</v>
      </c>
      <c r="G241" s="2" t="n">
        <f aca="false">H241</f>
        <v>87</v>
      </c>
      <c r="H241" s="2" t="n">
        <v>87</v>
      </c>
    </row>
    <row r="242" customFormat="false" ht="12.8" hidden="false" customHeight="false" outlineLevel="0" collapsed="false">
      <c r="A242" s="2" t="s">
        <v>293</v>
      </c>
      <c r="B242" s="2" t="s">
        <v>385</v>
      </c>
      <c r="D242" s="2" t="s">
        <v>120</v>
      </c>
      <c r="E242" s="2" t="s">
        <v>120</v>
      </c>
      <c r="I242" s="3" t="s">
        <v>65</v>
      </c>
      <c r="J242" s="2" t="s">
        <v>387</v>
      </c>
      <c r="K242" s="1" t="s">
        <v>121</v>
      </c>
    </row>
    <row r="243" customFormat="false" ht="12.8" hidden="false" customHeight="false" outlineLevel="0" collapsed="false">
      <c r="A243" s="2" t="s">
        <v>293</v>
      </c>
      <c r="B243" s="2" t="s">
        <v>385</v>
      </c>
      <c r="D243" s="2" t="s">
        <v>120</v>
      </c>
      <c r="E243" s="2" t="s">
        <v>120</v>
      </c>
    </row>
    <row r="244" customFormat="false" ht="12.8" hidden="false" customHeight="false" outlineLevel="0" collapsed="false">
      <c r="A244" s="2" t="s">
        <v>293</v>
      </c>
      <c r="B244" s="2" t="s">
        <v>385</v>
      </c>
      <c r="D244" s="2" t="s">
        <v>120</v>
      </c>
      <c r="E244" s="2" t="s">
        <v>120</v>
      </c>
    </row>
    <row r="245" customFormat="false" ht="12.8" hidden="false" customHeight="false" outlineLevel="0" collapsed="false">
      <c r="A245" s="2" t="s">
        <v>293</v>
      </c>
      <c r="B245" s="2" t="s">
        <v>385</v>
      </c>
      <c r="D245" s="2" t="s">
        <v>120</v>
      </c>
      <c r="E245" s="2" t="s">
        <v>120</v>
      </c>
    </row>
    <row r="246" customFormat="false" ht="12.8" hidden="false" customHeight="false" outlineLevel="0" collapsed="false">
      <c r="A246" s="2" t="s">
        <v>293</v>
      </c>
      <c r="B246" s="2" t="s">
        <v>385</v>
      </c>
      <c r="D246" s="3" t="s">
        <v>57</v>
      </c>
    </row>
    <row r="247" customFormat="false" ht="12.8" hidden="false" customHeight="false" outlineLevel="0" collapsed="false">
      <c r="A247" s="2" t="s">
        <v>293</v>
      </c>
      <c r="B247" s="2" t="s">
        <v>385</v>
      </c>
      <c r="D247" s="3" t="s">
        <v>83</v>
      </c>
      <c r="I247" s="3" t="s">
        <v>65</v>
      </c>
      <c r="J247" s="2" t="s">
        <v>184</v>
      </c>
      <c r="K247" s="2"/>
    </row>
    <row r="248" customFormat="false" ht="12.8" hidden="false" customHeight="false" outlineLevel="0" collapsed="false">
      <c r="A248" s="2" t="s">
        <v>293</v>
      </c>
      <c r="B248" s="2" t="s">
        <v>385</v>
      </c>
      <c r="C248" s="3"/>
      <c r="D248" s="3" t="s">
        <v>53</v>
      </c>
      <c r="J248" s="2" t="s">
        <v>141</v>
      </c>
      <c r="K248" s="2"/>
    </row>
    <row r="249" customFormat="false" ht="12.8" hidden="false" customHeight="false" outlineLevel="0" collapsed="false">
      <c r="A249" s="2" t="s">
        <v>293</v>
      </c>
      <c r="B249" s="2" t="s">
        <v>385</v>
      </c>
      <c r="D249" s="3" t="s">
        <v>57</v>
      </c>
    </row>
    <row r="250" customFormat="false" ht="12.8" hidden="false" customHeight="false" outlineLevel="0" collapsed="false">
      <c r="A250" s="2" t="s">
        <v>293</v>
      </c>
      <c r="B250" s="2" t="s">
        <v>385</v>
      </c>
      <c r="D250" s="3" t="s">
        <v>95</v>
      </c>
    </row>
    <row r="251" customFormat="false" ht="12.8" hidden="false" customHeight="false" outlineLevel="0" collapsed="false">
      <c r="A251" s="2" t="s">
        <v>293</v>
      </c>
      <c r="B251" s="2" t="s">
        <v>388</v>
      </c>
      <c r="C251" s="1" t="s">
        <v>389</v>
      </c>
      <c r="D251" s="2" t="s">
        <v>77</v>
      </c>
      <c r="J251" s="2" t="s">
        <v>80</v>
      </c>
      <c r="K251" s="2"/>
      <c r="R251" s="1" t="s">
        <v>390</v>
      </c>
    </row>
    <row r="252" customFormat="false" ht="12.8" hidden="false" customHeight="false" outlineLevel="0" collapsed="false">
      <c r="A252" s="2" t="s">
        <v>293</v>
      </c>
      <c r="B252" s="2" t="s">
        <v>388</v>
      </c>
      <c r="C252" s="2" t="s">
        <v>391</v>
      </c>
      <c r="D252" s="2" t="s">
        <v>77</v>
      </c>
      <c r="F252" s="2" t="s">
        <v>23</v>
      </c>
      <c r="G252" s="2"/>
    </row>
    <row r="253" customFormat="false" ht="12.8" hidden="false" customHeight="false" outlineLevel="0" collapsed="false">
      <c r="A253" s="2" t="s">
        <v>293</v>
      </c>
      <c r="B253" s="2" t="s">
        <v>388</v>
      </c>
      <c r="C253" s="2" t="s">
        <v>392</v>
      </c>
      <c r="D253" s="2" t="s">
        <v>77</v>
      </c>
      <c r="R253" s="2" t="s">
        <v>315</v>
      </c>
    </row>
    <row r="254" customFormat="false" ht="12.8" hidden="false" customHeight="false" outlineLevel="0" collapsed="false">
      <c r="A254" s="2" t="s">
        <v>293</v>
      </c>
      <c r="B254" s="2" t="s">
        <v>393</v>
      </c>
      <c r="C254" s="1" t="s">
        <v>394</v>
      </c>
      <c r="D254" s="2" t="s">
        <v>77</v>
      </c>
      <c r="R254" s="1" t="s">
        <v>395</v>
      </c>
    </row>
    <row r="255" customFormat="false" ht="12.8" hidden="false" customHeight="false" outlineLevel="0" collapsed="false">
      <c r="A255" s="2" t="s">
        <v>293</v>
      </c>
      <c r="B255" s="2" t="s">
        <v>393</v>
      </c>
      <c r="C255" s="1" t="s">
        <v>396</v>
      </c>
      <c r="D255" s="2" t="s">
        <v>77</v>
      </c>
      <c r="R255" s="1" t="s">
        <v>395</v>
      </c>
    </row>
    <row r="256" customFormat="false" ht="12.8" hidden="false" customHeight="false" outlineLevel="0" collapsed="false">
      <c r="A256" s="2" t="s">
        <v>293</v>
      </c>
      <c r="B256" s="2" t="s">
        <v>393</v>
      </c>
      <c r="C256" s="1" t="s">
        <v>397</v>
      </c>
      <c r="D256" s="2" t="s">
        <v>77</v>
      </c>
      <c r="R256" s="1" t="s">
        <v>395</v>
      </c>
    </row>
    <row r="257" customFormat="false" ht="12.8" hidden="false" customHeight="false" outlineLevel="0" collapsed="false">
      <c r="A257" s="2" t="s">
        <v>293</v>
      </c>
      <c r="B257" s="2" t="s">
        <v>388</v>
      </c>
      <c r="D257" s="2" t="s">
        <v>77</v>
      </c>
    </row>
    <row r="258" customFormat="false" ht="12.8" hidden="false" customHeight="false" outlineLevel="0" collapsed="false">
      <c r="A258" s="2" t="s">
        <v>293</v>
      </c>
      <c r="B258" s="2" t="s">
        <v>388</v>
      </c>
      <c r="D258" s="2" t="s">
        <v>77</v>
      </c>
    </row>
    <row r="259" customFormat="false" ht="12.8" hidden="false" customHeight="false" outlineLevel="0" collapsed="false">
      <c r="A259" s="2" t="s">
        <v>293</v>
      </c>
      <c r="B259" s="2" t="s">
        <v>388</v>
      </c>
      <c r="D259" s="2" t="s">
        <v>77</v>
      </c>
    </row>
    <row r="260" customFormat="false" ht="12.8" hidden="false" customHeight="false" outlineLevel="0" collapsed="false">
      <c r="A260" s="2" t="s">
        <v>293</v>
      </c>
      <c r="B260" s="2" t="s">
        <v>388</v>
      </c>
      <c r="D260" s="2" t="s">
        <v>77</v>
      </c>
    </row>
    <row r="261" customFormat="false" ht="12.8" hidden="false" customHeight="false" outlineLevel="0" collapsed="false">
      <c r="A261" s="2" t="s">
        <v>293</v>
      </c>
      <c r="B261" s="2" t="s">
        <v>388</v>
      </c>
      <c r="D261" s="2" t="s">
        <v>77</v>
      </c>
    </row>
    <row r="262" customFormat="false" ht="12.8" hidden="false" customHeight="false" outlineLevel="0" collapsed="false">
      <c r="A262" s="2" t="s">
        <v>293</v>
      </c>
      <c r="B262" s="2" t="s">
        <v>388</v>
      </c>
      <c r="D262" s="2" t="s">
        <v>77</v>
      </c>
    </row>
    <row r="263" customFormat="false" ht="12.8" hidden="false" customHeight="false" outlineLevel="0" collapsed="false">
      <c r="A263" s="2" t="s">
        <v>293</v>
      </c>
      <c r="B263" s="2" t="s">
        <v>388</v>
      </c>
      <c r="D263" s="2" t="s">
        <v>77</v>
      </c>
    </row>
    <row r="264" customFormat="false" ht="12.8" hidden="false" customHeight="false" outlineLevel="0" collapsed="false">
      <c r="A264" s="2" t="s">
        <v>293</v>
      </c>
      <c r="B264" s="2" t="s">
        <v>388</v>
      </c>
      <c r="D264" s="2" t="s">
        <v>77</v>
      </c>
    </row>
    <row r="265" customFormat="false" ht="12.8" hidden="false" customHeight="false" outlineLevel="0" collapsed="false">
      <c r="A265" s="2" t="s">
        <v>293</v>
      </c>
      <c r="B265" s="2" t="s">
        <v>388</v>
      </c>
      <c r="D265" s="2" t="s">
        <v>77</v>
      </c>
    </row>
    <row r="266" customFormat="false" ht="12.8" hidden="false" customHeight="false" outlineLevel="0" collapsed="false">
      <c r="A266" s="2" t="s">
        <v>293</v>
      </c>
      <c r="B266" s="2" t="s">
        <v>388</v>
      </c>
      <c r="D266" s="2" t="s">
        <v>77</v>
      </c>
    </row>
    <row r="267" customFormat="false" ht="12.8" hidden="false" customHeight="false" outlineLevel="0" collapsed="false">
      <c r="A267" s="2" t="s">
        <v>293</v>
      </c>
      <c r="B267" s="2" t="s">
        <v>388</v>
      </c>
      <c r="D267" s="2" t="s">
        <v>77</v>
      </c>
    </row>
    <row r="268" customFormat="false" ht="12.8" hidden="false" customHeight="false" outlineLevel="0" collapsed="false">
      <c r="A268" s="2" t="s">
        <v>293</v>
      </c>
      <c r="B268" s="2" t="s">
        <v>388</v>
      </c>
      <c r="D268" s="2" t="s">
        <v>77</v>
      </c>
    </row>
    <row r="269" customFormat="false" ht="12.8" hidden="false" customHeight="false" outlineLevel="0" collapsed="false">
      <c r="A269" s="2" t="s">
        <v>293</v>
      </c>
      <c r="B269" s="2" t="s">
        <v>388</v>
      </c>
      <c r="D269" s="2" t="s">
        <v>77</v>
      </c>
    </row>
    <row r="270" customFormat="false" ht="12.8" hidden="false" customHeight="false" outlineLevel="0" collapsed="false">
      <c r="A270" s="2" t="s">
        <v>293</v>
      </c>
      <c r="B270" s="2" t="s">
        <v>388</v>
      </c>
      <c r="D270" s="2" t="s">
        <v>77</v>
      </c>
    </row>
    <row r="271" customFormat="false" ht="12.8" hidden="false" customHeight="false" outlineLevel="0" collapsed="false">
      <c r="A271" s="2" t="s">
        <v>293</v>
      </c>
      <c r="B271" s="2" t="s">
        <v>388</v>
      </c>
      <c r="D271" s="2" t="s">
        <v>77</v>
      </c>
    </row>
    <row r="272" customFormat="false" ht="12.8" hidden="false" customHeight="false" outlineLevel="0" collapsed="false">
      <c r="A272" s="2" t="s">
        <v>293</v>
      </c>
      <c r="B272" s="2" t="s">
        <v>388</v>
      </c>
      <c r="D272" s="2" t="s">
        <v>77</v>
      </c>
    </row>
    <row r="273" customFormat="false" ht="12.8" hidden="false" customHeight="false" outlineLevel="0" collapsed="false">
      <c r="A273" s="2" t="s">
        <v>293</v>
      </c>
      <c r="B273" s="3" t="s">
        <v>398</v>
      </c>
      <c r="D273" s="3" t="s">
        <v>101</v>
      </c>
      <c r="E273" s="3" t="s">
        <v>352</v>
      </c>
    </row>
    <row r="274" customFormat="false" ht="12.8" hidden="false" customHeight="false" outlineLevel="0" collapsed="false">
      <c r="A274" s="2" t="s">
        <v>293</v>
      </c>
      <c r="B274" s="3" t="s">
        <v>398</v>
      </c>
      <c r="D274" s="3" t="s">
        <v>101</v>
      </c>
      <c r="E274" s="3" t="s">
        <v>352</v>
      </c>
    </row>
    <row r="275" customFormat="false" ht="12.8" hidden="false" customHeight="false" outlineLevel="0" collapsed="false">
      <c r="A275" s="2" t="s">
        <v>293</v>
      </c>
      <c r="B275" s="3" t="s">
        <v>398</v>
      </c>
      <c r="D275" s="3" t="s">
        <v>101</v>
      </c>
      <c r="E275" s="3" t="s">
        <v>352</v>
      </c>
    </row>
    <row r="276" customFormat="false" ht="12.8" hidden="false" customHeight="false" outlineLevel="0" collapsed="false">
      <c r="A276" s="2" t="s">
        <v>293</v>
      </c>
      <c r="B276" s="3" t="s">
        <v>399</v>
      </c>
      <c r="D276" s="3" t="s">
        <v>21</v>
      </c>
      <c r="F276" s="2" t="s">
        <v>23</v>
      </c>
      <c r="G276" s="2"/>
      <c r="I276" s="3" t="s">
        <v>65</v>
      </c>
    </row>
    <row r="277" customFormat="false" ht="12.8" hidden="false" customHeight="false" outlineLevel="0" collapsed="false">
      <c r="A277" s="2" t="s">
        <v>293</v>
      </c>
      <c r="B277" s="3" t="s">
        <v>399</v>
      </c>
      <c r="C277" s="3" t="s">
        <v>400</v>
      </c>
      <c r="D277" s="3" t="s">
        <v>21</v>
      </c>
      <c r="F277" s="1" t="s">
        <v>23</v>
      </c>
      <c r="J277" s="3" t="s">
        <v>37</v>
      </c>
      <c r="K277" s="3"/>
      <c r="L277" s="3" t="s">
        <v>62</v>
      </c>
    </row>
    <row r="278" customFormat="false" ht="12.8" hidden="false" customHeight="false" outlineLevel="0" collapsed="false">
      <c r="A278" s="2" t="s">
        <v>293</v>
      </c>
      <c r="B278" s="3" t="s">
        <v>399</v>
      </c>
      <c r="D278" s="3" t="s">
        <v>21</v>
      </c>
    </row>
    <row r="279" customFormat="false" ht="12.8" hidden="false" customHeight="false" outlineLevel="0" collapsed="false">
      <c r="A279" s="2" t="s">
        <v>293</v>
      </c>
      <c r="B279" s="3" t="s">
        <v>399</v>
      </c>
      <c r="D279" s="3" t="s">
        <v>21</v>
      </c>
    </row>
    <row r="280" customFormat="false" ht="12.8" hidden="false" customHeight="false" outlineLevel="0" collapsed="false">
      <c r="A280" s="2" t="s">
        <v>293</v>
      </c>
      <c r="B280" s="3" t="s">
        <v>399</v>
      </c>
      <c r="D280" s="3" t="s">
        <v>21</v>
      </c>
    </row>
    <row r="281" customFormat="false" ht="12.8" hidden="false" customHeight="false" outlineLevel="0" collapsed="false">
      <c r="A281" s="2" t="s">
        <v>293</v>
      </c>
      <c r="B281" s="3" t="s">
        <v>399</v>
      </c>
      <c r="D281" s="3" t="s">
        <v>21</v>
      </c>
    </row>
    <row r="282" customFormat="false" ht="12.8" hidden="false" customHeight="false" outlineLevel="0" collapsed="false">
      <c r="A282" s="2" t="s">
        <v>293</v>
      </c>
      <c r="B282" s="2" t="s">
        <v>401</v>
      </c>
      <c r="C282" s="2" t="s">
        <v>402</v>
      </c>
      <c r="D282" s="2" t="s">
        <v>120</v>
      </c>
      <c r="E282" s="2" t="s">
        <v>175</v>
      </c>
      <c r="F282" s="2" t="s">
        <v>30</v>
      </c>
      <c r="G282" s="2" t="n">
        <f aca="false">H282</f>
        <v>29</v>
      </c>
      <c r="H282" s="2" t="n">
        <v>29</v>
      </c>
      <c r="Q282" s="2" t="s">
        <v>403</v>
      </c>
      <c r="R282" s="1" t="s">
        <v>404</v>
      </c>
    </row>
    <row r="283" customFormat="false" ht="12.8" hidden="false" customHeight="false" outlineLevel="0" collapsed="false">
      <c r="A283" s="2" t="s">
        <v>293</v>
      </c>
      <c r="B283" s="2" t="s">
        <v>401</v>
      </c>
      <c r="C283" s="2" t="s">
        <v>334</v>
      </c>
      <c r="D283" s="2" t="s">
        <v>83</v>
      </c>
      <c r="F283" s="2" t="s">
        <v>30</v>
      </c>
      <c r="G283" s="2" t="n">
        <v>155</v>
      </c>
      <c r="H283" s="9" t="s">
        <v>405</v>
      </c>
      <c r="I283" s="2" t="s">
        <v>65</v>
      </c>
      <c r="N283" s="2" t="s">
        <v>333</v>
      </c>
    </row>
    <row r="284" customFormat="false" ht="12.8" hidden="false" customHeight="false" outlineLevel="0" collapsed="false">
      <c r="A284" s="2" t="s">
        <v>293</v>
      </c>
      <c r="B284" s="2" t="s">
        <v>401</v>
      </c>
      <c r="C284" s="2" t="s">
        <v>406</v>
      </c>
      <c r="D284" s="2" t="s">
        <v>92</v>
      </c>
      <c r="F284" s="2" t="s">
        <v>30</v>
      </c>
      <c r="G284" s="2" t="n">
        <v>104</v>
      </c>
      <c r="H284" s="2" t="s">
        <v>407</v>
      </c>
    </row>
    <row r="285" customFormat="false" ht="12.8" hidden="false" customHeight="false" outlineLevel="0" collapsed="false">
      <c r="A285" s="2" t="s">
        <v>293</v>
      </c>
      <c r="B285" s="2" t="s">
        <v>408</v>
      </c>
      <c r="C285" s="2" t="s">
        <v>409</v>
      </c>
      <c r="D285" s="3" t="s">
        <v>57</v>
      </c>
      <c r="F285" s="2" t="s">
        <v>23</v>
      </c>
      <c r="G285" s="2"/>
      <c r="Q285" s="2"/>
      <c r="R285" s="2" t="s">
        <v>410</v>
      </c>
    </row>
    <row r="286" customFormat="false" ht="12.8" hidden="false" customHeight="false" outlineLevel="0" collapsed="false">
      <c r="A286" s="2" t="s">
        <v>293</v>
      </c>
      <c r="B286" s="2" t="s">
        <v>408</v>
      </c>
      <c r="D286" s="3" t="s">
        <v>57</v>
      </c>
    </row>
    <row r="287" customFormat="false" ht="12.8" hidden="false" customHeight="false" outlineLevel="0" collapsed="false">
      <c r="A287" s="2" t="s">
        <v>293</v>
      </c>
      <c r="B287" s="2" t="s">
        <v>408</v>
      </c>
      <c r="D287" s="3" t="s">
        <v>60</v>
      </c>
      <c r="E287" s="1" t="s">
        <v>411</v>
      </c>
      <c r="F287" s="1" t="s">
        <v>23</v>
      </c>
      <c r="Q287" s="1"/>
      <c r="R287" s="1" t="s">
        <v>412</v>
      </c>
    </row>
    <row r="288" customFormat="false" ht="12.8" hidden="false" customHeight="false" outlineLevel="0" collapsed="false">
      <c r="A288" s="2" t="s">
        <v>293</v>
      </c>
      <c r="B288" s="2" t="s">
        <v>408</v>
      </c>
      <c r="D288" s="3" t="s">
        <v>60</v>
      </c>
      <c r="E288" s="1" t="s">
        <v>411</v>
      </c>
      <c r="F288" s="1" t="s">
        <v>23</v>
      </c>
      <c r="H288" s="2"/>
      <c r="M288" s="2"/>
    </row>
    <row r="289" customFormat="false" ht="12.8" hidden="false" customHeight="false" outlineLevel="0" collapsed="false">
      <c r="A289" s="2" t="s">
        <v>413</v>
      </c>
      <c r="B289" s="2" t="s">
        <v>414</v>
      </c>
      <c r="C289" s="2" t="s">
        <v>415</v>
      </c>
      <c r="D289" s="2" t="s">
        <v>92</v>
      </c>
      <c r="F289" s="2" t="s">
        <v>30</v>
      </c>
      <c r="G289" s="2" t="n">
        <f aca="false">H289</f>
        <v>68</v>
      </c>
      <c r="H289" s="2" t="n">
        <v>68</v>
      </c>
      <c r="M289" s="2" t="s">
        <v>416</v>
      </c>
      <c r="P289" s="2" t="s">
        <v>417</v>
      </c>
    </row>
    <row r="290" customFormat="false" ht="12.8" hidden="false" customHeight="false" outlineLevel="0" collapsed="false">
      <c r="A290" s="2" t="s">
        <v>413</v>
      </c>
      <c r="B290" s="2" t="s">
        <v>414</v>
      </c>
      <c r="C290" s="2" t="s">
        <v>418</v>
      </c>
      <c r="D290" s="2" t="s">
        <v>186</v>
      </c>
      <c r="F290" s="2" t="s">
        <v>23</v>
      </c>
      <c r="G290" s="2" t="n">
        <v>64</v>
      </c>
      <c r="H290" s="2" t="s">
        <v>419</v>
      </c>
      <c r="M290" s="2" t="s">
        <v>420</v>
      </c>
    </row>
    <row r="291" customFormat="false" ht="12.8" hidden="false" customHeight="false" outlineLevel="0" collapsed="false">
      <c r="A291" s="2" t="s">
        <v>413</v>
      </c>
      <c r="B291" s="2" t="s">
        <v>414</v>
      </c>
      <c r="C291" s="2" t="s">
        <v>421</v>
      </c>
      <c r="D291" s="2" t="s">
        <v>60</v>
      </c>
      <c r="E291" s="2" t="s">
        <v>353</v>
      </c>
      <c r="F291" s="2" t="s">
        <v>23</v>
      </c>
      <c r="G291" s="2" t="n">
        <f aca="false">H291</f>
        <v>33</v>
      </c>
      <c r="H291" s="2" t="n">
        <v>33</v>
      </c>
      <c r="M291" s="2" t="s">
        <v>422</v>
      </c>
    </row>
    <row r="292" customFormat="false" ht="12.8" hidden="false" customHeight="false" outlineLevel="0" collapsed="false">
      <c r="A292" s="2" t="s">
        <v>413</v>
      </c>
      <c r="B292" s="2" t="s">
        <v>423</v>
      </c>
      <c r="C292" s="2" t="s">
        <v>424</v>
      </c>
      <c r="D292" s="2" t="s">
        <v>83</v>
      </c>
      <c r="F292" s="2" t="s">
        <v>30</v>
      </c>
      <c r="G292" s="2" t="n">
        <f aca="false">H292</f>
        <v>133</v>
      </c>
      <c r="H292" s="2" t="n">
        <v>133</v>
      </c>
      <c r="I292" s="3" t="s">
        <v>65</v>
      </c>
      <c r="J292" s="2" t="s">
        <v>215</v>
      </c>
      <c r="K292" s="2"/>
      <c r="M292" s="2" t="s">
        <v>425</v>
      </c>
    </row>
    <row r="293" customFormat="false" ht="12.8" hidden="false" customHeight="false" outlineLevel="0" collapsed="false">
      <c r="A293" s="2" t="s">
        <v>413</v>
      </c>
      <c r="B293" s="2" t="s">
        <v>423</v>
      </c>
      <c r="C293" s="2" t="s">
        <v>426</v>
      </c>
      <c r="D293" s="2" t="s">
        <v>53</v>
      </c>
      <c r="F293" s="2" t="s">
        <v>30</v>
      </c>
      <c r="G293" s="2"/>
      <c r="H293" s="2" t="s">
        <v>427</v>
      </c>
      <c r="J293" s="2" t="s">
        <v>37</v>
      </c>
      <c r="K293" s="2"/>
      <c r="M293" s="2" t="s">
        <v>428</v>
      </c>
    </row>
    <row r="294" customFormat="false" ht="12.8" hidden="false" customHeight="false" outlineLevel="0" collapsed="false">
      <c r="A294" s="2" t="s">
        <v>413</v>
      </c>
      <c r="B294" s="2" t="s">
        <v>423</v>
      </c>
      <c r="C294" s="2" t="s">
        <v>429</v>
      </c>
      <c r="D294" s="2" t="s">
        <v>95</v>
      </c>
      <c r="F294" s="2" t="s">
        <v>23</v>
      </c>
      <c r="G294" s="2"/>
      <c r="H294" s="2" t="s">
        <v>430</v>
      </c>
      <c r="M294" s="2" t="s">
        <v>431</v>
      </c>
    </row>
    <row r="295" customFormat="false" ht="12.8" hidden="false" customHeight="false" outlineLevel="0" collapsed="false">
      <c r="A295" s="2" t="s">
        <v>413</v>
      </c>
      <c r="B295" s="2" t="s">
        <v>432</v>
      </c>
      <c r="C295" s="2" t="s">
        <v>433</v>
      </c>
      <c r="D295" s="2" t="s">
        <v>83</v>
      </c>
      <c r="F295" s="2" t="s">
        <v>30</v>
      </c>
      <c r="G295" s="2"/>
      <c r="H295" s="2" t="s">
        <v>419</v>
      </c>
      <c r="M295" s="2" t="s">
        <v>434</v>
      </c>
      <c r="P295" s="2" t="s">
        <v>190</v>
      </c>
    </row>
    <row r="296" customFormat="false" ht="12.8" hidden="false" customHeight="false" outlineLevel="0" collapsed="false">
      <c r="A296" s="2" t="s">
        <v>413</v>
      </c>
      <c r="B296" s="2" t="s">
        <v>432</v>
      </c>
      <c r="C296" s="2" t="s">
        <v>435</v>
      </c>
      <c r="D296" s="2" t="s">
        <v>57</v>
      </c>
      <c r="F296" s="2" t="s">
        <v>30</v>
      </c>
      <c r="G296" s="2"/>
      <c r="H296" s="2" t="s">
        <v>419</v>
      </c>
      <c r="M296" s="2" t="s">
        <v>436</v>
      </c>
    </row>
    <row r="297" customFormat="false" ht="12.8" hidden="false" customHeight="false" outlineLevel="0" collapsed="false">
      <c r="A297" s="2" t="s">
        <v>413</v>
      </c>
      <c r="B297" s="2" t="s">
        <v>437</v>
      </c>
      <c r="C297" s="6" t="s">
        <v>438</v>
      </c>
      <c r="D297" s="2" t="s">
        <v>92</v>
      </c>
      <c r="F297" s="2" t="s">
        <v>23</v>
      </c>
      <c r="G297" s="2" t="n">
        <f aca="false">H297</f>
        <v>102</v>
      </c>
      <c r="H297" s="2" t="n">
        <v>102</v>
      </c>
      <c r="I297" s="2" t="s">
        <v>65</v>
      </c>
      <c r="J297" s="2" t="s">
        <v>37</v>
      </c>
      <c r="K297" s="2"/>
      <c r="L297" s="3" t="s">
        <v>62</v>
      </c>
      <c r="M297" s="2" t="s">
        <v>439</v>
      </c>
      <c r="P297" s="2" t="s">
        <v>440</v>
      </c>
    </row>
    <row r="298" customFormat="false" ht="12.8" hidden="false" customHeight="false" outlineLevel="0" collapsed="false">
      <c r="A298" s="2" t="s">
        <v>413</v>
      </c>
      <c r="B298" s="2" t="s">
        <v>437</v>
      </c>
      <c r="C298" s="2" t="s">
        <v>441</v>
      </c>
      <c r="D298" s="2" t="s">
        <v>21</v>
      </c>
      <c r="F298" s="2" t="s">
        <v>30</v>
      </c>
      <c r="G298" s="2"/>
      <c r="J298" s="3" t="s">
        <v>37</v>
      </c>
      <c r="K298" s="3"/>
      <c r="L298" s="3"/>
      <c r="M298" s="2" t="s">
        <v>442</v>
      </c>
      <c r="P298" s="2" t="s">
        <v>443</v>
      </c>
    </row>
    <row r="299" customFormat="false" ht="12.8" hidden="false" customHeight="false" outlineLevel="0" collapsed="false">
      <c r="A299" s="2" t="s">
        <v>413</v>
      </c>
      <c r="B299" s="2" t="s">
        <v>444</v>
      </c>
      <c r="C299" s="2" t="s">
        <v>445</v>
      </c>
      <c r="D299" s="2" t="s">
        <v>21</v>
      </c>
      <c r="F299" s="2" t="s">
        <v>30</v>
      </c>
      <c r="G299" s="2" t="n">
        <v>152</v>
      </c>
      <c r="H299" s="2" t="s">
        <v>446</v>
      </c>
      <c r="M299" s="2" t="s">
        <v>447</v>
      </c>
    </row>
    <row r="300" customFormat="false" ht="12.8" hidden="false" customHeight="false" outlineLevel="0" collapsed="false">
      <c r="A300" s="2" t="s">
        <v>413</v>
      </c>
      <c r="B300" s="2" t="s">
        <v>444</v>
      </c>
      <c r="C300" s="2" t="s">
        <v>448</v>
      </c>
      <c r="D300" s="2" t="s">
        <v>21</v>
      </c>
      <c r="F300" s="2" t="s">
        <v>23</v>
      </c>
      <c r="G300" s="2" t="n">
        <v>154</v>
      </c>
      <c r="H300" s="2" t="s">
        <v>446</v>
      </c>
      <c r="I300" s="3" t="s">
        <v>65</v>
      </c>
      <c r="M300" s="2" t="s">
        <v>449</v>
      </c>
    </row>
    <row r="301" customFormat="false" ht="12.8" hidden="false" customHeight="false" outlineLevel="0" collapsed="false">
      <c r="A301" s="2" t="s">
        <v>413</v>
      </c>
      <c r="B301" s="2" t="s">
        <v>450</v>
      </c>
      <c r="C301" s="2" t="s">
        <v>451</v>
      </c>
      <c r="D301" s="2" t="s">
        <v>101</v>
      </c>
      <c r="F301" s="2" t="s">
        <v>23</v>
      </c>
      <c r="G301" s="2"/>
      <c r="M301" s="2" t="s">
        <v>452</v>
      </c>
    </row>
    <row r="302" customFormat="false" ht="12.8" hidden="false" customHeight="false" outlineLevel="0" collapsed="false">
      <c r="A302" s="2" t="s">
        <v>413</v>
      </c>
      <c r="B302" s="2" t="s">
        <v>450</v>
      </c>
      <c r="C302" s="2" t="s">
        <v>453</v>
      </c>
      <c r="D302" s="2" t="s">
        <v>21</v>
      </c>
      <c r="F302" s="2" t="s">
        <v>30</v>
      </c>
      <c r="G302" s="2"/>
      <c r="M302" s="2" t="s">
        <v>454</v>
      </c>
    </row>
    <row r="303" customFormat="false" ht="12.8" hidden="false" customHeight="false" outlineLevel="0" collapsed="false">
      <c r="A303" s="2" t="s">
        <v>413</v>
      </c>
      <c r="B303" s="2" t="s">
        <v>450</v>
      </c>
      <c r="C303" s="2" t="s">
        <v>455</v>
      </c>
      <c r="D303" s="2" t="s">
        <v>186</v>
      </c>
      <c r="F303" s="2" t="s">
        <v>30</v>
      </c>
      <c r="G303" s="2"/>
      <c r="M303" s="2" t="s">
        <v>456</v>
      </c>
    </row>
    <row r="304" customFormat="false" ht="12.8" hidden="false" customHeight="false" outlineLevel="0" collapsed="false">
      <c r="A304" s="2" t="s">
        <v>413</v>
      </c>
      <c r="B304" s="2" t="s">
        <v>450</v>
      </c>
      <c r="C304" s="2" t="s">
        <v>457</v>
      </c>
      <c r="D304" s="2" t="s">
        <v>92</v>
      </c>
      <c r="F304" s="2" t="s">
        <v>30</v>
      </c>
      <c r="G304" s="2"/>
      <c r="M304" s="2" t="s">
        <v>458</v>
      </c>
    </row>
    <row r="305" customFormat="false" ht="12.8" hidden="false" customHeight="false" outlineLevel="0" collapsed="false">
      <c r="A305" s="2" t="s">
        <v>413</v>
      </c>
      <c r="B305" s="2" t="s">
        <v>459</v>
      </c>
      <c r="C305" s="2" t="s">
        <v>460</v>
      </c>
      <c r="D305" s="2" t="s">
        <v>83</v>
      </c>
      <c r="F305" s="2" t="s">
        <v>30</v>
      </c>
      <c r="G305" s="2"/>
      <c r="M305" s="2" t="s">
        <v>461</v>
      </c>
    </row>
    <row r="306" customFormat="false" ht="12.8" hidden="false" customHeight="false" outlineLevel="0" collapsed="false">
      <c r="A306" s="2" t="s">
        <v>413</v>
      </c>
      <c r="B306" s="2" t="s">
        <v>459</v>
      </c>
      <c r="C306" s="2" t="s">
        <v>462</v>
      </c>
      <c r="D306" s="2" t="s">
        <v>68</v>
      </c>
      <c r="F306" s="2" t="s">
        <v>30</v>
      </c>
      <c r="G306" s="2"/>
      <c r="M306" s="2" t="s">
        <v>463</v>
      </c>
    </row>
    <row r="307" customFormat="false" ht="12.8" hidden="false" customHeight="false" outlineLevel="0" collapsed="false">
      <c r="A307" s="2" t="s">
        <v>413</v>
      </c>
      <c r="B307" s="2" t="s">
        <v>459</v>
      </c>
      <c r="C307" s="2" t="s">
        <v>464</v>
      </c>
      <c r="D307" s="2" t="s">
        <v>83</v>
      </c>
      <c r="F307" s="2" t="s">
        <v>30</v>
      </c>
      <c r="G307" s="2"/>
      <c r="M307" s="2" t="s">
        <v>465</v>
      </c>
    </row>
    <row r="308" customFormat="false" ht="12.8" hidden="false" customHeight="false" outlineLevel="0" collapsed="false">
      <c r="A308" s="2" t="s">
        <v>413</v>
      </c>
      <c r="B308" s="2" t="s">
        <v>459</v>
      </c>
      <c r="C308" s="2" t="s">
        <v>466</v>
      </c>
      <c r="D308" s="2" t="s">
        <v>83</v>
      </c>
      <c r="F308" s="2" t="s">
        <v>30</v>
      </c>
      <c r="G308" s="2"/>
      <c r="M308" s="2" t="s">
        <v>467</v>
      </c>
    </row>
    <row r="309" customFormat="false" ht="12.8" hidden="false" customHeight="false" outlineLevel="0" collapsed="false">
      <c r="A309" s="2" t="s">
        <v>413</v>
      </c>
      <c r="B309" s="2" t="s">
        <v>459</v>
      </c>
      <c r="C309" s="2" t="s">
        <v>468</v>
      </c>
      <c r="D309" s="2" t="s">
        <v>83</v>
      </c>
      <c r="F309" s="2" t="s">
        <v>30</v>
      </c>
      <c r="G309" s="2"/>
      <c r="M309" s="2" t="s">
        <v>469</v>
      </c>
    </row>
    <row r="310" customFormat="false" ht="12.8" hidden="false" customHeight="false" outlineLevel="0" collapsed="false">
      <c r="A310" s="2" t="s">
        <v>413</v>
      </c>
      <c r="B310" s="2" t="s">
        <v>470</v>
      </c>
      <c r="C310" s="2" t="s">
        <v>471</v>
      </c>
      <c r="D310" s="2" t="s">
        <v>92</v>
      </c>
      <c r="F310" s="2" t="s">
        <v>30</v>
      </c>
      <c r="G310" s="2"/>
      <c r="M310" s="2" t="s">
        <v>472</v>
      </c>
      <c r="N310" s="2" t="s">
        <v>473</v>
      </c>
    </row>
    <row r="311" customFormat="false" ht="12.8" hidden="false" customHeight="false" outlineLevel="0" collapsed="false">
      <c r="A311" s="2" t="s">
        <v>413</v>
      </c>
      <c r="B311" s="2" t="s">
        <v>470</v>
      </c>
      <c r="C311" s="2" t="s">
        <v>474</v>
      </c>
      <c r="D311" s="2" t="s">
        <v>95</v>
      </c>
      <c r="F311" s="2" t="s">
        <v>23</v>
      </c>
      <c r="G311" s="2"/>
      <c r="M311" s="2" t="s">
        <v>475</v>
      </c>
      <c r="N311" s="2" t="s">
        <v>476</v>
      </c>
    </row>
    <row r="312" customFormat="false" ht="12.8" hidden="false" customHeight="false" outlineLevel="0" collapsed="false">
      <c r="A312" s="2" t="s">
        <v>413</v>
      </c>
      <c r="B312" s="2" t="s">
        <v>470</v>
      </c>
      <c r="C312" s="2" t="s">
        <v>477</v>
      </c>
      <c r="D312" s="2" t="s">
        <v>57</v>
      </c>
      <c r="F312" s="2" t="s">
        <v>30</v>
      </c>
      <c r="G312" s="2"/>
      <c r="M312" s="2" t="s">
        <v>478</v>
      </c>
    </row>
    <row r="313" customFormat="false" ht="12.8" hidden="false" customHeight="false" outlineLevel="0" collapsed="false">
      <c r="A313" s="2" t="s">
        <v>413</v>
      </c>
      <c r="B313" s="2" t="s">
        <v>470</v>
      </c>
      <c r="C313" s="2" t="s">
        <v>473</v>
      </c>
      <c r="D313" s="2" t="s">
        <v>92</v>
      </c>
      <c r="F313" s="2" t="s">
        <v>23</v>
      </c>
      <c r="G313" s="2"/>
      <c r="M313" s="2" t="s">
        <v>471</v>
      </c>
    </row>
    <row r="314" customFormat="false" ht="12.8" hidden="false" customHeight="false" outlineLevel="0" collapsed="false">
      <c r="A314" s="2" t="s">
        <v>413</v>
      </c>
      <c r="B314" s="2" t="s">
        <v>470</v>
      </c>
      <c r="C314" s="2" t="s">
        <v>476</v>
      </c>
      <c r="D314" s="2" t="s">
        <v>95</v>
      </c>
      <c r="F314" s="2" t="s">
        <v>30</v>
      </c>
      <c r="G314" s="2"/>
      <c r="M314" s="2" t="s">
        <v>474</v>
      </c>
    </row>
    <row r="315" customFormat="false" ht="12.8" hidden="false" customHeight="false" outlineLevel="0" collapsed="false">
      <c r="A315" s="2" t="s">
        <v>413</v>
      </c>
      <c r="B315" s="2" t="s">
        <v>479</v>
      </c>
      <c r="C315" s="2" t="s">
        <v>480</v>
      </c>
      <c r="D315" s="2" t="s">
        <v>77</v>
      </c>
      <c r="F315" s="2" t="s">
        <v>30</v>
      </c>
      <c r="G315" s="2"/>
      <c r="M315" s="2" t="s">
        <v>481</v>
      </c>
    </row>
    <row r="316" customFormat="false" ht="12.8" hidden="false" customHeight="false" outlineLevel="0" collapsed="false">
      <c r="A316" s="2" t="s">
        <v>413</v>
      </c>
      <c r="B316" s="2" t="s">
        <v>479</v>
      </c>
      <c r="C316" s="2" t="s">
        <v>482</v>
      </c>
      <c r="D316" s="2" t="s">
        <v>77</v>
      </c>
      <c r="F316" s="2" t="s">
        <v>30</v>
      </c>
      <c r="G316" s="2"/>
      <c r="M316" s="2" t="s">
        <v>483</v>
      </c>
    </row>
    <row r="317" customFormat="false" ht="12.8" hidden="false" customHeight="false" outlineLevel="0" collapsed="false">
      <c r="A317" s="2" t="s">
        <v>413</v>
      </c>
      <c r="B317" s="2" t="s">
        <v>479</v>
      </c>
      <c r="C317" s="2" t="s">
        <v>484</v>
      </c>
      <c r="D317" s="2" t="s">
        <v>72</v>
      </c>
      <c r="E317" s="3" t="s">
        <v>485</v>
      </c>
      <c r="F317" s="2" t="s">
        <v>30</v>
      </c>
      <c r="G317" s="2"/>
      <c r="M317" s="2" t="s">
        <v>486</v>
      </c>
    </row>
    <row r="318" customFormat="false" ht="12.8" hidden="false" customHeight="false" outlineLevel="0" collapsed="false">
      <c r="A318" s="2" t="s">
        <v>413</v>
      </c>
      <c r="B318" s="2" t="s">
        <v>479</v>
      </c>
      <c r="C318" s="2" t="s">
        <v>487</v>
      </c>
      <c r="D318" s="2" t="s">
        <v>77</v>
      </c>
      <c r="F318" s="2" t="s">
        <v>23</v>
      </c>
      <c r="G318" s="2"/>
      <c r="M318" s="2" t="s">
        <v>486</v>
      </c>
    </row>
    <row r="319" customFormat="false" ht="12.8" hidden="false" customHeight="false" outlineLevel="0" collapsed="false">
      <c r="A319" s="2" t="s">
        <v>413</v>
      </c>
      <c r="B319" s="2" t="s">
        <v>479</v>
      </c>
      <c r="C319" s="2" t="s">
        <v>488</v>
      </c>
      <c r="D319" s="2" t="s">
        <v>77</v>
      </c>
      <c r="F319" s="2" t="s">
        <v>23</v>
      </c>
      <c r="G319" s="2"/>
      <c r="M319" s="2" t="s">
        <v>489</v>
      </c>
    </row>
    <row r="320" customFormat="false" ht="12.8" hidden="false" customHeight="false" outlineLevel="0" collapsed="false">
      <c r="A320" s="2" t="s">
        <v>413</v>
      </c>
      <c r="B320" s="2" t="s">
        <v>490</v>
      </c>
      <c r="C320" s="2" t="s">
        <v>491</v>
      </c>
      <c r="D320" s="2" t="s">
        <v>120</v>
      </c>
      <c r="E320" s="2" t="s">
        <v>120</v>
      </c>
      <c r="F320" s="2" t="s">
        <v>23</v>
      </c>
      <c r="G320" s="2"/>
      <c r="M320" s="2" t="s">
        <v>492</v>
      </c>
    </row>
    <row r="321" customFormat="false" ht="12.8" hidden="false" customHeight="false" outlineLevel="0" collapsed="false">
      <c r="A321" s="2" t="s">
        <v>413</v>
      </c>
      <c r="B321" s="2" t="s">
        <v>490</v>
      </c>
      <c r="C321" s="2" t="s">
        <v>493</v>
      </c>
      <c r="D321" s="2" t="s">
        <v>21</v>
      </c>
      <c r="F321" s="2" t="s">
        <v>30</v>
      </c>
      <c r="G321" s="2"/>
      <c r="M321" s="2" t="s">
        <v>494</v>
      </c>
    </row>
    <row r="322" customFormat="false" ht="12.8" hidden="false" customHeight="false" outlineLevel="0" collapsed="false">
      <c r="A322" s="2" t="s">
        <v>413</v>
      </c>
      <c r="B322" s="2" t="s">
        <v>495</v>
      </c>
      <c r="C322" s="2" t="s">
        <v>496</v>
      </c>
      <c r="D322" s="2" t="s">
        <v>186</v>
      </c>
      <c r="F322" s="2" t="s">
        <v>30</v>
      </c>
      <c r="G322" s="2" t="n">
        <v>35</v>
      </c>
      <c r="H322" s="1" t="s">
        <v>303</v>
      </c>
      <c r="M322" s="2" t="s">
        <v>497</v>
      </c>
    </row>
    <row r="323" customFormat="false" ht="12.8" hidden="false" customHeight="false" outlineLevel="0" collapsed="false">
      <c r="A323" s="2" t="s">
        <v>413</v>
      </c>
      <c r="B323" s="2" t="s">
        <v>495</v>
      </c>
      <c r="C323" s="2" t="s">
        <v>498</v>
      </c>
      <c r="D323" s="2" t="s">
        <v>120</v>
      </c>
      <c r="E323" s="3" t="s">
        <v>175</v>
      </c>
      <c r="F323" s="2" t="s">
        <v>30</v>
      </c>
      <c r="G323" s="2"/>
      <c r="M323" s="2" t="s">
        <v>499</v>
      </c>
      <c r="Q323" s="3" t="s">
        <v>403</v>
      </c>
    </row>
    <row r="324" customFormat="false" ht="12.8" hidden="false" customHeight="false" outlineLevel="0" collapsed="false">
      <c r="A324" s="2" t="s">
        <v>413</v>
      </c>
      <c r="B324" s="2" t="s">
        <v>500</v>
      </c>
      <c r="D324" s="2" t="s">
        <v>21</v>
      </c>
      <c r="Q324" s="2" t="s">
        <v>501</v>
      </c>
    </row>
    <row r="325" customFormat="false" ht="12.8" hidden="false" customHeight="false" outlineLevel="0" collapsed="false">
      <c r="A325" s="2" t="s">
        <v>413</v>
      </c>
      <c r="B325" s="2" t="s">
        <v>500</v>
      </c>
      <c r="D325" s="2" t="s">
        <v>21</v>
      </c>
    </row>
    <row r="326" customFormat="false" ht="12.8" hidden="false" customHeight="false" outlineLevel="0" collapsed="false">
      <c r="A326" s="2" t="s">
        <v>413</v>
      </c>
      <c r="B326" s="2" t="s">
        <v>500</v>
      </c>
      <c r="D326" s="2" t="s">
        <v>21</v>
      </c>
    </row>
    <row r="327" customFormat="false" ht="12.8" hidden="false" customHeight="false" outlineLevel="0" collapsed="false">
      <c r="A327" s="2" t="s">
        <v>413</v>
      </c>
      <c r="B327" s="2" t="s">
        <v>500</v>
      </c>
      <c r="D327" s="2" t="s">
        <v>83</v>
      </c>
    </row>
    <row r="328" customFormat="false" ht="12.8" hidden="false" customHeight="false" outlineLevel="0" collapsed="false">
      <c r="A328" s="2" t="s">
        <v>413</v>
      </c>
      <c r="B328" s="2" t="s">
        <v>500</v>
      </c>
      <c r="D328" s="2" t="s">
        <v>83</v>
      </c>
    </row>
    <row r="329" customFormat="false" ht="12.8" hidden="false" customHeight="false" outlineLevel="0" collapsed="false">
      <c r="A329" s="2" t="s">
        <v>413</v>
      </c>
      <c r="B329" s="2" t="s">
        <v>500</v>
      </c>
      <c r="D329" s="2" t="s">
        <v>92</v>
      </c>
    </row>
    <row r="330" customFormat="false" ht="12.8" hidden="false" customHeight="false" outlineLevel="0" collapsed="false">
      <c r="A330" s="2" t="s">
        <v>413</v>
      </c>
      <c r="B330" s="2" t="s">
        <v>500</v>
      </c>
      <c r="D330" s="2" t="s">
        <v>57</v>
      </c>
    </row>
    <row r="331" customFormat="false" ht="12.8" hidden="false" customHeight="false" outlineLevel="0" collapsed="false">
      <c r="A331" s="2" t="s">
        <v>413</v>
      </c>
      <c r="B331" s="2" t="s">
        <v>500</v>
      </c>
      <c r="D331" s="2" t="s">
        <v>57</v>
      </c>
    </row>
    <row r="332" customFormat="false" ht="12.8" hidden="false" customHeight="false" outlineLevel="0" collapsed="false">
      <c r="A332" s="2" t="s">
        <v>413</v>
      </c>
      <c r="B332" s="2" t="s">
        <v>500</v>
      </c>
      <c r="D332" s="2" t="s">
        <v>95</v>
      </c>
    </row>
    <row r="333" customFormat="false" ht="12.8" hidden="false" customHeight="false" outlineLevel="0" collapsed="false">
      <c r="A333" s="2" t="s">
        <v>413</v>
      </c>
      <c r="B333" s="2" t="s">
        <v>500</v>
      </c>
      <c r="D333" s="2" t="s">
        <v>95</v>
      </c>
    </row>
    <row r="334" customFormat="false" ht="12.8" hidden="false" customHeight="false" outlineLevel="0" collapsed="false">
      <c r="A334" s="2" t="s">
        <v>413</v>
      </c>
      <c r="B334" s="2" t="s">
        <v>502</v>
      </c>
      <c r="D334" s="2" t="s">
        <v>101</v>
      </c>
      <c r="E334" s="2" t="s">
        <v>352</v>
      </c>
    </row>
    <row r="335" customFormat="false" ht="12.8" hidden="false" customHeight="false" outlineLevel="0" collapsed="false">
      <c r="A335" s="2" t="s">
        <v>413</v>
      </c>
      <c r="B335" s="2" t="s">
        <v>502</v>
      </c>
      <c r="D335" s="2" t="s">
        <v>101</v>
      </c>
      <c r="E335" s="2" t="s">
        <v>352</v>
      </c>
    </row>
    <row r="336" customFormat="false" ht="12.8" hidden="false" customHeight="false" outlineLevel="0" collapsed="false">
      <c r="A336" s="2" t="s">
        <v>413</v>
      </c>
      <c r="B336" s="3" t="s">
        <v>503</v>
      </c>
      <c r="D336" s="2" t="s">
        <v>186</v>
      </c>
      <c r="F336" s="3" t="s">
        <v>23</v>
      </c>
    </row>
    <row r="337" customFormat="false" ht="12.8" hidden="false" customHeight="false" outlineLevel="0" collapsed="false">
      <c r="A337" s="2" t="s">
        <v>413</v>
      </c>
      <c r="B337" s="3" t="s">
        <v>503</v>
      </c>
      <c r="D337" s="2" t="s">
        <v>186</v>
      </c>
      <c r="F337" s="3" t="s">
        <v>23</v>
      </c>
    </row>
    <row r="338" customFormat="false" ht="12.8" hidden="false" customHeight="false" outlineLevel="0" collapsed="false">
      <c r="A338" s="2" t="s">
        <v>413</v>
      </c>
      <c r="B338" s="2" t="s">
        <v>280</v>
      </c>
      <c r="C338" s="2" t="s">
        <v>504</v>
      </c>
      <c r="D338" s="2" t="s">
        <v>53</v>
      </c>
      <c r="F338" s="2" t="s">
        <v>30</v>
      </c>
      <c r="G338" s="2" t="n">
        <f aca="false">H338</f>
        <v>96</v>
      </c>
      <c r="H338" s="2" t="n">
        <v>96</v>
      </c>
      <c r="J338" s="2" t="s">
        <v>54</v>
      </c>
      <c r="K338" s="2"/>
      <c r="M338" s="2" t="s">
        <v>505</v>
      </c>
      <c r="P338" s="2" t="s">
        <v>506</v>
      </c>
    </row>
    <row r="339" customFormat="false" ht="12.8" hidden="false" customHeight="false" outlineLevel="0" collapsed="false">
      <c r="A339" s="2" t="s">
        <v>413</v>
      </c>
      <c r="B339" s="2" t="s">
        <v>280</v>
      </c>
      <c r="C339" s="2" t="s">
        <v>507</v>
      </c>
      <c r="F339" s="2" t="s">
        <v>30</v>
      </c>
      <c r="G339" s="2"/>
      <c r="J339" s="2" t="s">
        <v>508</v>
      </c>
      <c r="K339" s="2"/>
    </row>
    <row r="340" customFormat="false" ht="12.8" hidden="false" customHeight="false" outlineLevel="0" collapsed="false">
      <c r="A340" s="2" t="s">
        <v>413</v>
      </c>
      <c r="B340" s="2" t="s">
        <v>280</v>
      </c>
      <c r="D340" s="3" t="s">
        <v>77</v>
      </c>
    </row>
    <row r="341" customFormat="false" ht="12.8" hidden="false" customHeight="false" outlineLevel="0" collapsed="false">
      <c r="A341" s="2" t="s">
        <v>413</v>
      </c>
      <c r="B341" s="2" t="s">
        <v>280</v>
      </c>
      <c r="D341" s="3" t="s">
        <v>77</v>
      </c>
    </row>
    <row r="342" customFormat="false" ht="12.8" hidden="false" customHeight="false" outlineLevel="0" collapsed="false">
      <c r="A342" s="2" t="s">
        <v>413</v>
      </c>
      <c r="B342" s="2" t="s">
        <v>280</v>
      </c>
      <c r="D342" s="3" t="s">
        <v>77</v>
      </c>
    </row>
    <row r="343" customFormat="false" ht="12.8" hidden="false" customHeight="false" outlineLevel="0" collapsed="false">
      <c r="A343" s="2" t="s">
        <v>413</v>
      </c>
      <c r="B343" s="2" t="s">
        <v>280</v>
      </c>
      <c r="D343" s="3" t="s">
        <v>57</v>
      </c>
    </row>
    <row r="344" customFormat="false" ht="12.8" hidden="false" customHeight="false" outlineLevel="0" collapsed="false">
      <c r="A344" s="2" t="s">
        <v>413</v>
      </c>
      <c r="B344" s="2" t="s">
        <v>280</v>
      </c>
      <c r="D344" s="3" t="s">
        <v>95</v>
      </c>
    </row>
    <row r="345" customFormat="false" ht="12.8" hidden="false" customHeight="false" outlineLevel="0" collapsed="false">
      <c r="A345" s="2" t="s">
        <v>413</v>
      </c>
      <c r="B345" s="2" t="s">
        <v>280</v>
      </c>
      <c r="D345" s="3" t="s">
        <v>21</v>
      </c>
    </row>
    <row r="346" customFormat="false" ht="12.8" hidden="false" customHeight="false" outlineLevel="0" collapsed="false">
      <c r="A346" s="2" t="s">
        <v>413</v>
      </c>
      <c r="B346" s="2" t="s">
        <v>280</v>
      </c>
      <c r="C346" s="1" t="s">
        <v>509</v>
      </c>
      <c r="D346" s="3" t="s">
        <v>83</v>
      </c>
      <c r="G346" s="1" t="n">
        <v>31</v>
      </c>
      <c r="H346" s="9" t="s">
        <v>510</v>
      </c>
      <c r="M346" s="1" t="s">
        <v>511</v>
      </c>
      <c r="R346" s="1" t="s">
        <v>512</v>
      </c>
    </row>
    <row r="347" customFormat="false" ht="12.8" hidden="false" customHeight="false" outlineLevel="0" collapsed="false">
      <c r="A347" s="2" t="s">
        <v>413</v>
      </c>
      <c r="B347" s="2" t="s">
        <v>280</v>
      </c>
      <c r="D347" s="3" t="s">
        <v>83</v>
      </c>
      <c r="K347" s="2"/>
    </row>
    <row r="348" customFormat="false" ht="12.8" hidden="false" customHeight="false" outlineLevel="0" collapsed="false">
      <c r="A348" s="2" t="s">
        <v>413</v>
      </c>
      <c r="B348" s="2" t="s">
        <v>280</v>
      </c>
      <c r="D348" s="3" t="s">
        <v>53</v>
      </c>
      <c r="J348" s="2" t="s">
        <v>37</v>
      </c>
      <c r="K348" s="2"/>
    </row>
    <row r="349" customFormat="false" ht="12.8" hidden="false" customHeight="false" outlineLevel="0" collapsed="false">
      <c r="A349" s="2" t="s">
        <v>513</v>
      </c>
      <c r="B349" s="2" t="s">
        <v>514</v>
      </c>
      <c r="C349" s="2" t="s">
        <v>515</v>
      </c>
      <c r="D349" s="2" t="s">
        <v>57</v>
      </c>
      <c r="F349" s="2" t="s">
        <v>30</v>
      </c>
      <c r="G349" s="2" t="n">
        <f aca="false">H349</f>
        <v>35</v>
      </c>
      <c r="H349" s="2" t="n">
        <v>35</v>
      </c>
      <c r="M349" s="2" t="s">
        <v>516</v>
      </c>
    </row>
    <row r="350" customFormat="false" ht="12.8" hidden="false" customHeight="false" outlineLevel="0" collapsed="false">
      <c r="A350" s="2" t="s">
        <v>513</v>
      </c>
      <c r="B350" s="2" t="s">
        <v>514</v>
      </c>
      <c r="C350" s="2" t="s">
        <v>517</v>
      </c>
      <c r="D350" s="2" t="s">
        <v>53</v>
      </c>
      <c r="F350" s="2" t="s">
        <v>23</v>
      </c>
      <c r="G350" s="2" t="n">
        <f aca="false">H350</f>
        <v>64</v>
      </c>
      <c r="H350" s="2" t="n">
        <v>64</v>
      </c>
      <c r="J350" s="2" t="s">
        <v>37</v>
      </c>
      <c r="K350" s="2"/>
      <c r="P350" s="2" t="s">
        <v>55</v>
      </c>
      <c r="Q350" s="2" t="s">
        <v>518</v>
      </c>
    </row>
    <row r="351" customFormat="false" ht="12.8" hidden="false" customHeight="false" outlineLevel="0" collapsed="false">
      <c r="A351" s="2" t="s">
        <v>513</v>
      </c>
      <c r="B351" s="2" t="s">
        <v>514</v>
      </c>
      <c r="C351" s="2" t="s">
        <v>519</v>
      </c>
      <c r="D351" s="2" t="s">
        <v>83</v>
      </c>
      <c r="E351" s="2" t="s">
        <v>88</v>
      </c>
      <c r="F351" s="2" t="s">
        <v>30</v>
      </c>
      <c r="G351" s="2"/>
      <c r="M351" s="2" t="s">
        <v>520</v>
      </c>
      <c r="P351" s="2" t="s">
        <v>90</v>
      </c>
    </row>
    <row r="352" customFormat="false" ht="12.8" hidden="false" customHeight="false" outlineLevel="0" collapsed="false">
      <c r="A352" s="2" t="s">
        <v>513</v>
      </c>
      <c r="B352" s="2" t="s">
        <v>514</v>
      </c>
      <c r="C352" s="2" t="s">
        <v>521</v>
      </c>
      <c r="D352" s="2" t="s">
        <v>92</v>
      </c>
      <c r="F352" s="2" t="s">
        <v>30</v>
      </c>
      <c r="G352" s="2"/>
      <c r="M352" s="2" t="s">
        <v>522</v>
      </c>
    </row>
    <row r="353" customFormat="false" ht="12.8" hidden="false" customHeight="false" outlineLevel="0" collapsed="false">
      <c r="A353" s="2" t="s">
        <v>513</v>
      </c>
      <c r="B353" s="2" t="s">
        <v>514</v>
      </c>
      <c r="C353" s="2" t="s">
        <v>523</v>
      </c>
      <c r="D353" s="2" t="s">
        <v>68</v>
      </c>
      <c r="E353" s="2" t="s">
        <v>524</v>
      </c>
      <c r="F353" s="2" t="s">
        <v>23</v>
      </c>
      <c r="G353" s="2"/>
      <c r="M353" s="2" t="s">
        <v>525</v>
      </c>
      <c r="P353" s="2" t="s">
        <v>90</v>
      </c>
      <c r="Q353" s="2" t="s">
        <v>526</v>
      </c>
    </row>
    <row r="354" customFormat="false" ht="12.8" hidden="false" customHeight="false" outlineLevel="0" collapsed="false">
      <c r="A354" s="2" t="s">
        <v>513</v>
      </c>
      <c r="B354" s="2" t="s">
        <v>514</v>
      </c>
      <c r="C354" s="2" t="s">
        <v>527</v>
      </c>
      <c r="D354" s="2" t="s">
        <v>68</v>
      </c>
      <c r="E354" s="2" t="s">
        <v>524</v>
      </c>
      <c r="F354" s="2" t="s">
        <v>30</v>
      </c>
      <c r="G354" s="2"/>
      <c r="M354" s="2" t="s">
        <v>525</v>
      </c>
      <c r="Q354" s="2" t="s">
        <v>528</v>
      </c>
    </row>
    <row r="355" customFormat="false" ht="12.8" hidden="false" customHeight="false" outlineLevel="0" collapsed="false">
      <c r="A355" s="2" t="s">
        <v>513</v>
      </c>
      <c r="B355" s="2" t="s">
        <v>514</v>
      </c>
      <c r="C355" s="2" t="s">
        <v>516</v>
      </c>
      <c r="D355" s="2" t="s">
        <v>57</v>
      </c>
      <c r="F355" s="2" t="s">
        <v>30</v>
      </c>
      <c r="G355" s="2" t="n">
        <v>157</v>
      </c>
      <c r="H355" s="2" t="s">
        <v>529</v>
      </c>
      <c r="I355" s="3" t="s">
        <v>65</v>
      </c>
      <c r="N355" s="2" t="s">
        <v>515</v>
      </c>
    </row>
    <row r="356" customFormat="false" ht="12.8" hidden="false" customHeight="false" outlineLevel="0" collapsed="false">
      <c r="A356" s="2" t="s">
        <v>513</v>
      </c>
      <c r="B356" s="2" t="s">
        <v>530</v>
      </c>
      <c r="C356" s="2" t="s">
        <v>531</v>
      </c>
      <c r="D356" s="2" t="s">
        <v>101</v>
      </c>
      <c r="F356" s="2" t="s">
        <v>23</v>
      </c>
      <c r="G356" s="2" t="n">
        <f aca="false">H356</f>
        <v>327</v>
      </c>
      <c r="H356" s="2" t="n">
        <v>327</v>
      </c>
      <c r="I356" s="3" t="s">
        <v>65</v>
      </c>
      <c r="N356" s="2" t="s">
        <v>532</v>
      </c>
      <c r="P356" s="2" t="s">
        <v>533</v>
      </c>
    </row>
    <row r="357" customFormat="false" ht="12.8" hidden="false" customHeight="false" outlineLevel="0" collapsed="false">
      <c r="A357" s="2" t="s">
        <v>513</v>
      </c>
      <c r="B357" s="2" t="s">
        <v>530</v>
      </c>
      <c r="C357" s="2" t="s">
        <v>534</v>
      </c>
      <c r="D357" s="2" t="s">
        <v>101</v>
      </c>
      <c r="F357" s="2" t="s">
        <v>30</v>
      </c>
      <c r="G357" s="2" t="n">
        <f aca="false">H357</f>
        <v>76</v>
      </c>
      <c r="H357" s="2" t="n">
        <v>76</v>
      </c>
      <c r="I357" s="3"/>
      <c r="J357" s="3" t="s">
        <v>37</v>
      </c>
      <c r="K357" s="3"/>
      <c r="L357" s="3"/>
      <c r="N357" s="2" t="s">
        <v>535</v>
      </c>
    </row>
    <row r="358" customFormat="false" ht="12.8" hidden="false" customHeight="false" outlineLevel="0" collapsed="false">
      <c r="A358" s="2" t="s">
        <v>513</v>
      </c>
      <c r="B358" s="2" t="s">
        <v>530</v>
      </c>
      <c r="C358" s="2" t="s">
        <v>536</v>
      </c>
      <c r="D358" s="2" t="s">
        <v>101</v>
      </c>
      <c r="F358" s="2" t="s">
        <v>30</v>
      </c>
      <c r="G358" s="2"/>
      <c r="M358" s="2" t="s">
        <v>531</v>
      </c>
    </row>
    <row r="359" customFormat="false" ht="12.8" hidden="false" customHeight="false" outlineLevel="0" collapsed="false">
      <c r="A359" s="2" t="s">
        <v>513</v>
      </c>
      <c r="B359" s="2" t="s">
        <v>530</v>
      </c>
      <c r="C359" s="2" t="s">
        <v>537</v>
      </c>
      <c r="D359" s="2" t="s">
        <v>21</v>
      </c>
      <c r="F359" s="2" t="s">
        <v>30</v>
      </c>
      <c r="G359" s="2"/>
    </row>
    <row r="360" customFormat="false" ht="12.8" hidden="false" customHeight="false" outlineLevel="0" collapsed="false">
      <c r="A360" s="2" t="s">
        <v>513</v>
      </c>
      <c r="B360" s="2" t="s">
        <v>530</v>
      </c>
      <c r="C360" s="2" t="s">
        <v>538</v>
      </c>
      <c r="D360" s="2" t="s">
        <v>60</v>
      </c>
      <c r="F360" s="2" t="s">
        <v>30</v>
      </c>
      <c r="G360" s="2"/>
    </row>
    <row r="361" customFormat="false" ht="12.8" hidden="false" customHeight="false" outlineLevel="0" collapsed="false">
      <c r="A361" s="2" t="s">
        <v>513</v>
      </c>
      <c r="B361" s="2" t="s">
        <v>539</v>
      </c>
      <c r="C361" s="2" t="s">
        <v>540</v>
      </c>
      <c r="D361" s="2" t="s">
        <v>60</v>
      </c>
      <c r="E361" s="2" t="s">
        <v>541</v>
      </c>
      <c r="F361" s="2" t="s">
        <v>30</v>
      </c>
      <c r="G361" s="2" t="n">
        <f aca="false">H361</f>
        <v>135</v>
      </c>
      <c r="H361" s="2" t="n">
        <v>135</v>
      </c>
    </row>
    <row r="362" customFormat="false" ht="12.8" hidden="false" customHeight="false" outlineLevel="0" collapsed="false">
      <c r="A362" s="2" t="s">
        <v>513</v>
      </c>
      <c r="B362" s="2" t="s">
        <v>539</v>
      </c>
      <c r="C362" s="2" t="s">
        <v>542</v>
      </c>
      <c r="D362" s="2" t="s">
        <v>120</v>
      </c>
      <c r="E362" s="2" t="s">
        <v>120</v>
      </c>
      <c r="F362" s="2" t="s">
        <v>30</v>
      </c>
      <c r="G362" s="2" t="n">
        <f aca="false">H362</f>
        <v>109</v>
      </c>
      <c r="H362" s="2" t="n">
        <v>109</v>
      </c>
      <c r="K362" s="1" t="s">
        <v>231</v>
      </c>
      <c r="Q362" s="2" t="s">
        <v>543</v>
      </c>
    </row>
    <row r="363" customFormat="false" ht="12.8" hidden="false" customHeight="false" outlineLevel="0" collapsed="false">
      <c r="A363" s="2" t="s">
        <v>513</v>
      </c>
      <c r="B363" s="2" t="s">
        <v>539</v>
      </c>
      <c r="C363" s="2" t="s">
        <v>544</v>
      </c>
      <c r="D363" s="2" t="s">
        <v>60</v>
      </c>
      <c r="E363" s="2" t="s">
        <v>61</v>
      </c>
      <c r="F363" s="2" t="s">
        <v>30</v>
      </c>
      <c r="G363" s="2"/>
    </row>
    <row r="364" customFormat="false" ht="12.8" hidden="false" customHeight="false" outlineLevel="0" collapsed="false">
      <c r="A364" s="2" t="s">
        <v>513</v>
      </c>
      <c r="B364" s="2" t="s">
        <v>539</v>
      </c>
      <c r="C364" s="2" t="s">
        <v>545</v>
      </c>
      <c r="D364" s="2" t="s">
        <v>60</v>
      </c>
      <c r="E364" s="2" t="s">
        <v>546</v>
      </c>
      <c r="F364" s="2" t="s">
        <v>23</v>
      </c>
      <c r="G364" s="2"/>
      <c r="J364" s="3" t="s">
        <v>54</v>
      </c>
      <c r="K364" s="3"/>
      <c r="L364" s="3"/>
      <c r="M364" s="2" t="s">
        <v>547</v>
      </c>
      <c r="N364" s="2" t="s">
        <v>548</v>
      </c>
      <c r="P364" s="2" t="s">
        <v>549</v>
      </c>
    </row>
    <row r="365" customFormat="false" ht="12.8" hidden="false" customHeight="false" outlineLevel="0" collapsed="false">
      <c r="A365" s="2" t="s">
        <v>513</v>
      </c>
      <c r="B365" s="2" t="s">
        <v>539</v>
      </c>
      <c r="C365" s="2" t="s">
        <v>548</v>
      </c>
      <c r="D365" s="2" t="s">
        <v>60</v>
      </c>
      <c r="F365" s="2" t="s">
        <v>30</v>
      </c>
      <c r="G365" s="2"/>
      <c r="M365" s="2" t="s">
        <v>545</v>
      </c>
      <c r="Q365" s="2" t="s">
        <v>550</v>
      </c>
    </row>
    <row r="366" customFormat="false" ht="12.8" hidden="false" customHeight="false" outlineLevel="0" collapsed="false">
      <c r="A366" s="2" t="s">
        <v>513</v>
      </c>
      <c r="B366" s="2" t="s">
        <v>539</v>
      </c>
      <c r="C366" s="2" t="s">
        <v>551</v>
      </c>
      <c r="D366" s="2" t="s">
        <v>60</v>
      </c>
      <c r="F366" s="2" t="s">
        <v>30</v>
      </c>
      <c r="G366" s="2"/>
    </row>
    <row r="367" customFormat="false" ht="12.8" hidden="false" customHeight="false" outlineLevel="0" collapsed="false">
      <c r="A367" s="2" t="s">
        <v>513</v>
      </c>
      <c r="B367" s="2" t="s">
        <v>539</v>
      </c>
      <c r="C367" s="2" t="s">
        <v>552</v>
      </c>
      <c r="D367" s="2" t="s">
        <v>60</v>
      </c>
      <c r="E367" s="2" t="s">
        <v>541</v>
      </c>
      <c r="F367" s="2" t="s">
        <v>30</v>
      </c>
      <c r="G367" s="2"/>
      <c r="M367" s="2" t="s">
        <v>553</v>
      </c>
    </row>
    <row r="368" customFormat="false" ht="12.8" hidden="false" customHeight="false" outlineLevel="0" collapsed="false">
      <c r="A368" s="2" t="s">
        <v>513</v>
      </c>
      <c r="B368" s="2" t="s">
        <v>554</v>
      </c>
      <c r="C368" s="2" t="s">
        <v>555</v>
      </c>
      <c r="D368" s="2" t="s">
        <v>77</v>
      </c>
      <c r="F368" s="1" t="s">
        <v>30</v>
      </c>
      <c r="Q368" s="2" t="s">
        <v>556</v>
      </c>
    </row>
    <row r="369" customFormat="false" ht="12.8" hidden="false" customHeight="false" outlineLevel="0" collapsed="false">
      <c r="A369" s="2" t="s">
        <v>513</v>
      </c>
      <c r="B369" s="2" t="s">
        <v>554</v>
      </c>
      <c r="D369" s="3" t="s">
        <v>77</v>
      </c>
    </row>
    <row r="370" customFormat="false" ht="12.8" hidden="false" customHeight="false" outlineLevel="0" collapsed="false">
      <c r="A370" s="2" t="s">
        <v>513</v>
      </c>
      <c r="B370" s="2" t="s">
        <v>554</v>
      </c>
      <c r="D370" s="3" t="s">
        <v>77</v>
      </c>
    </row>
    <row r="371" customFormat="false" ht="12.8" hidden="false" customHeight="false" outlineLevel="0" collapsed="false">
      <c r="A371" s="2" t="s">
        <v>513</v>
      </c>
      <c r="B371" s="2" t="s">
        <v>554</v>
      </c>
      <c r="D371" s="3" t="s">
        <v>77</v>
      </c>
    </row>
    <row r="372" customFormat="false" ht="12.8" hidden="false" customHeight="false" outlineLevel="0" collapsed="false">
      <c r="A372" s="2" t="s">
        <v>513</v>
      </c>
      <c r="B372" s="2" t="s">
        <v>557</v>
      </c>
      <c r="C372" s="2" t="s">
        <v>558</v>
      </c>
      <c r="D372" s="2" t="s">
        <v>186</v>
      </c>
      <c r="F372" s="1" t="s">
        <v>30</v>
      </c>
      <c r="G372" s="3" t="n">
        <v>148</v>
      </c>
      <c r="I372" s="2" t="s">
        <v>65</v>
      </c>
      <c r="R372" s="8" t="s">
        <v>559</v>
      </c>
    </row>
    <row r="373" customFormat="false" ht="12.8" hidden="false" customHeight="false" outlineLevel="0" collapsed="false">
      <c r="A373" s="2" t="s">
        <v>513</v>
      </c>
      <c r="B373" s="2" t="s">
        <v>560</v>
      </c>
      <c r="D373" s="3" t="s">
        <v>60</v>
      </c>
    </row>
    <row r="374" customFormat="false" ht="12.8" hidden="false" customHeight="false" outlineLevel="0" collapsed="false">
      <c r="A374" s="2" t="s">
        <v>513</v>
      </c>
      <c r="B374" s="2" t="s">
        <v>560</v>
      </c>
      <c r="D374" s="3" t="s">
        <v>60</v>
      </c>
    </row>
    <row r="375" customFormat="false" ht="12.8" hidden="false" customHeight="false" outlineLevel="0" collapsed="false">
      <c r="A375" s="2" t="s">
        <v>513</v>
      </c>
      <c r="B375" s="2" t="s">
        <v>560</v>
      </c>
      <c r="D375" s="3" t="s">
        <v>57</v>
      </c>
    </row>
    <row r="376" customFormat="false" ht="12.8" hidden="false" customHeight="false" outlineLevel="0" collapsed="false">
      <c r="A376" s="2" t="s">
        <v>513</v>
      </c>
      <c r="B376" s="2" t="s">
        <v>561</v>
      </c>
      <c r="D376" s="2" t="s">
        <v>68</v>
      </c>
      <c r="I376" s="3" t="s">
        <v>65</v>
      </c>
    </row>
    <row r="377" customFormat="false" ht="12.8" hidden="false" customHeight="false" outlineLevel="0" collapsed="false">
      <c r="A377" s="2" t="s">
        <v>513</v>
      </c>
      <c r="B377" s="2" t="s">
        <v>561</v>
      </c>
      <c r="D377" s="2" t="s">
        <v>68</v>
      </c>
      <c r="J377" s="3" t="s">
        <v>37</v>
      </c>
      <c r="K377" s="3"/>
      <c r="L377" s="3"/>
    </row>
    <row r="378" customFormat="false" ht="12.8" hidden="false" customHeight="false" outlineLevel="0" collapsed="false">
      <c r="A378" s="2" t="s">
        <v>513</v>
      </c>
      <c r="B378" s="2" t="s">
        <v>561</v>
      </c>
      <c r="D378" s="2" t="s">
        <v>68</v>
      </c>
    </row>
    <row r="379" customFormat="false" ht="12.8" hidden="false" customHeight="false" outlineLevel="0" collapsed="false">
      <c r="A379" s="2" t="s">
        <v>513</v>
      </c>
      <c r="B379" s="2" t="s">
        <v>561</v>
      </c>
      <c r="D379" s="3" t="s">
        <v>68</v>
      </c>
    </row>
    <row r="380" customFormat="false" ht="12.8" hidden="false" customHeight="false" outlineLevel="0" collapsed="false">
      <c r="A380" s="2" t="s">
        <v>513</v>
      </c>
      <c r="B380" s="2" t="s">
        <v>561</v>
      </c>
      <c r="D380" s="3" t="s">
        <v>68</v>
      </c>
    </row>
    <row r="381" customFormat="false" ht="12.8" hidden="false" customHeight="false" outlineLevel="0" collapsed="false">
      <c r="A381" s="2" t="s">
        <v>513</v>
      </c>
      <c r="B381" s="2" t="s">
        <v>561</v>
      </c>
      <c r="D381" s="3" t="s">
        <v>68</v>
      </c>
    </row>
    <row r="382" customFormat="false" ht="12.8" hidden="false" customHeight="false" outlineLevel="0" collapsed="false">
      <c r="A382" s="2" t="s">
        <v>513</v>
      </c>
      <c r="B382" s="2" t="s">
        <v>561</v>
      </c>
      <c r="D382" s="3" t="s">
        <v>68</v>
      </c>
    </row>
    <row r="383" customFormat="false" ht="12.8" hidden="false" customHeight="false" outlineLevel="0" collapsed="false">
      <c r="A383" s="2" t="s">
        <v>513</v>
      </c>
      <c r="B383" s="2" t="s">
        <v>562</v>
      </c>
      <c r="D383" s="2" t="s">
        <v>60</v>
      </c>
    </row>
    <row r="384" customFormat="false" ht="12.8" hidden="false" customHeight="false" outlineLevel="0" collapsed="false">
      <c r="A384" s="2" t="s">
        <v>513</v>
      </c>
      <c r="B384" s="2" t="s">
        <v>562</v>
      </c>
      <c r="D384" s="2" t="s">
        <v>60</v>
      </c>
    </row>
    <row r="385" customFormat="false" ht="12.8" hidden="false" customHeight="false" outlineLevel="0" collapsed="false">
      <c r="A385" s="2" t="s">
        <v>513</v>
      </c>
      <c r="B385" s="2" t="s">
        <v>562</v>
      </c>
      <c r="D385" s="2" t="s">
        <v>60</v>
      </c>
    </row>
    <row r="386" customFormat="false" ht="12.8" hidden="false" customHeight="false" outlineLevel="0" collapsed="false">
      <c r="A386" s="2" t="s">
        <v>513</v>
      </c>
      <c r="B386" s="2" t="s">
        <v>562</v>
      </c>
      <c r="D386" s="2" t="s">
        <v>60</v>
      </c>
    </row>
    <row r="387" customFormat="false" ht="12.8" hidden="false" customHeight="false" outlineLevel="0" collapsed="false">
      <c r="A387" s="2" t="s">
        <v>513</v>
      </c>
      <c r="B387" s="2" t="s">
        <v>562</v>
      </c>
      <c r="D387" s="2" t="s">
        <v>60</v>
      </c>
    </row>
    <row r="388" customFormat="false" ht="12.8" hidden="false" customHeight="false" outlineLevel="0" collapsed="false">
      <c r="A388" s="2" t="s">
        <v>513</v>
      </c>
      <c r="B388" s="2" t="s">
        <v>562</v>
      </c>
      <c r="D388" s="2" t="s">
        <v>60</v>
      </c>
    </row>
    <row r="389" customFormat="false" ht="12.8" hidden="false" customHeight="false" outlineLevel="0" collapsed="false">
      <c r="A389" s="2" t="s">
        <v>513</v>
      </c>
      <c r="B389" s="2" t="s">
        <v>562</v>
      </c>
      <c r="D389" s="2" t="s">
        <v>60</v>
      </c>
    </row>
    <row r="390" customFormat="false" ht="12.8" hidden="false" customHeight="false" outlineLevel="0" collapsed="false">
      <c r="A390" s="2" t="s">
        <v>513</v>
      </c>
      <c r="B390" s="2" t="s">
        <v>563</v>
      </c>
      <c r="D390" s="2" t="s">
        <v>21</v>
      </c>
      <c r="E390" s="2" t="s">
        <v>564</v>
      </c>
      <c r="I390" s="3" t="s">
        <v>65</v>
      </c>
      <c r="R390" s="2" t="s">
        <v>565</v>
      </c>
    </row>
    <row r="391" customFormat="false" ht="12.8" hidden="false" customHeight="false" outlineLevel="0" collapsed="false">
      <c r="A391" s="2" t="s">
        <v>513</v>
      </c>
      <c r="B391" s="2" t="s">
        <v>401</v>
      </c>
      <c r="D391" s="2" t="s">
        <v>60</v>
      </c>
      <c r="Q391" s="2" t="s">
        <v>566</v>
      </c>
    </row>
    <row r="392" customFormat="false" ht="12.8" hidden="false" customHeight="false" outlineLevel="0" collapsed="false">
      <c r="A392" s="2" t="s">
        <v>513</v>
      </c>
      <c r="B392" s="2" t="s">
        <v>401</v>
      </c>
      <c r="D392" s="2" t="s">
        <v>60</v>
      </c>
    </row>
    <row r="393" customFormat="false" ht="12.8" hidden="false" customHeight="false" outlineLevel="0" collapsed="false">
      <c r="A393" s="2" t="s">
        <v>513</v>
      </c>
      <c r="B393" s="2" t="s">
        <v>401</v>
      </c>
      <c r="D393" s="2" t="s">
        <v>60</v>
      </c>
    </row>
    <row r="394" customFormat="false" ht="12.8" hidden="false" customHeight="false" outlineLevel="0" collapsed="false">
      <c r="A394" s="2" t="s">
        <v>513</v>
      </c>
      <c r="B394" s="2" t="s">
        <v>401</v>
      </c>
      <c r="D394" s="2" t="s">
        <v>60</v>
      </c>
    </row>
    <row r="395" customFormat="false" ht="12.8" hidden="false" customHeight="false" outlineLevel="0" collapsed="false">
      <c r="A395" s="2" t="s">
        <v>513</v>
      </c>
      <c r="B395" s="2" t="s">
        <v>401</v>
      </c>
      <c r="D395" s="2" t="s">
        <v>60</v>
      </c>
    </row>
    <row r="396" customFormat="false" ht="12.8" hidden="false" customHeight="false" outlineLevel="0" collapsed="false">
      <c r="A396" s="2" t="s">
        <v>513</v>
      </c>
      <c r="B396" s="2" t="s">
        <v>401</v>
      </c>
      <c r="D396" s="2" t="s">
        <v>60</v>
      </c>
    </row>
    <row r="397" customFormat="false" ht="12.8" hidden="false" customHeight="false" outlineLevel="0" collapsed="false">
      <c r="A397" s="2" t="s">
        <v>513</v>
      </c>
      <c r="B397" s="2" t="s">
        <v>401</v>
      </c>
      <c r="D397" s="2" t="s">
        <v>60</v>
      </c>
    </row>
    <row r="398" customFormat="false" ht="12.8" hidden="false" customHeight="false" outlineLevel="0" collapsed="false">
      <c r="A398" s="2" t="s">
        <v>513</v>
      </c>
      <c r="B398" s="2" t="s">
        <v>401</v>
      </c>
      <c r="D398" s="2" t="s">
        <v>60</v>
      </c>
    </row>
    <row r="399" customFormat="false" ht="12.8" hidden="false" customHeight="false" outlineLevel="0" collapsed="false">
      <c r="A399" s="2" t="s">
        <v>513</v>
      </c>
      <c r="B399" s="2" t="s">
        <v>401</v>
      </c>
      <c r="D399" s="2" t="s">
        <v>60</v>
      </c>
    </row>
    <row r="400" customFormat="false" ht="12.8" hidden="false" customHeight="false" outlineLevel="0" collapsed="false">
      <c r="A400" s="2" t="s">
        <v>513</v>
      </c>
      <c r="B400" s="2" t="s">
        <v>401</v>
      </c>
      <c r="D400" s="2" t="s">
        <v>60</v>
      </c>
    </row>
    <row r="401" customFormat="false" ht="12.8" hidden="false" customHeight="false" outlineLevel="0" collapsed="false">
      <c r="A401" s="2" t="s">
        <v>513</v>
      </c>
      <c r="B401" s="2" t="s">
        <v>401</v>
      </c>
      <c r="D401" s="2" t="s">
        <v>60</v>
      </c>
    </row>
    <row r="402" customFormat="false" ht="12.8" hidden="false" customHeight="false" outlineLevel="0" collapsed="false">
      <c r="A402" s="2" t="s">
        <v>513</v>
      </c>
      <c r="B402" s="2" t="s">
        <v>401</v>
      </c>
      <c r="D402" s="2" t="s">
        <v>60</v>
      </c>
    </row>
    <row r="403" customFormat="false" ht="12.8" hidden="false" customHeight="false" outlineLevel="0" collapsed="false">
      <c r="A403" s="2" t="s">
        <v>513</v>
      </c>
      <c r="B403" s="2" t="s">
        <v>280</v>
      </c>
      <c r="D403" s="2" t="s">
        <v>60</v>
      </c>
      <c r="E403" s="1" t="s">
        <v>567</v>
      </c>
    </row>
    <row r="404" customFormat="false" ht="12.8" hidden="false" customHeight="false" outlineLevel="0" collapsed="false">
      <c r="A404" s="2" t="s">
        <v>513</v>
      </c>
      <c r="B404" s="2" t="s">
        <v>280</v>
      </c>
      <c r="D404" s="2" t="s">
        <v>60</v>
      </c>
      <c r="E404" s="1" t="s">
        <v>568</v>
      </c>
    </row>
    <row r="405" customFormat="false" ht="12.8" hidden="false" customHeight="false" outlineLevel="0" collapsed="false">
      <c r="A405" s="2" t="s">
        <v>513</v>
      </c>
      <c r="B405" s="2" t="s">
        <v>280</v>
      </c>
      <c r="D405" s="2" t="s">
        <v>60</v>
      </c>
      <c r="E405" s="1" t="s">
        <v>569</v>
      </c>
    </row>
    <row r="406" customFormat="false" ht="12.8" hidden="false" customHeight="false" outlineLevel="0" collapsed="false">
      <c r="A406" s="2" t="s">
        <v>513</v>
      </c>
      <c r="B406" s="2" t="s">
        <v>280</v>
      </c>
      <c r="D406" s="2" t="s">
        <v>60</v>
      </c>
      <c r="E406" s="1" t="s">
        <v>569</v>
      </c>
    </row>
    <row r="407" customFormat="false" ht="12.8" hidden="false" customHeight="false" outlineLevel="0" collapsed="false">
      <c r="A407" s="2" t="s">
        <v>513</v>
      </c>
      <c r="B407" s="2" t="s">
        <v>280</v>
      </c>
      <c r="D407" s="2" t="s">
        <v>60</v>
      </c>
      <c r="E407" s="1" t="s">
        <v>569</v>
      </c>
    </row>
    <row r="408" customFormat="false" ht="12.8" hidden="false" customHeight="false" outlineLevel="0" collapsed="false">
      <c r="A408" s="2" t="s">
        <v>513</v>
      </c>
      <c r="B408" s="2" t="s">
        <v>280</v>
      </c>
      <c r="D408" s="2" t="s">
        <v>60</v>
      </c>
      <c r="E408" s="1" t="s">
        <v>569</v>
      </c>
    </row>
    <row r="409" customFormat="false" ht="12.8" hidden="false" customHeight="false" outlineLevel="0" collapsed="false">
      <c r="A409" s="2" t="s">
        <v>513</v>
      </c>
      <c r="B409" s="2" t="s">
        <v>280</v>
      </c>
      <c r="D409" s="2" t="s">
        <v>60</v>
      </c>
      <c r="E409" s="1" t="s">
        <v>570</v>
      </c>
    </row>
    <row r="410" customFormat="false" ht="12.8" hidden="false" customHeight="false" outlineLevel="0" collapsed="false">
      <c r="A410" s="2" t="s">
        <v>513</v>
      </c>
      <c r="B410" s="2" t="s">
        <v>280</v>
      </c>
      <c r="D410" s="2" t="s">
        <v>60</v>
      </c>
      <c r="E410" s="1" t="s">
        <v>570</v>
      </c>
    </row>
    <row r="411" customFormat="false" ht="12.8" hidden="false" customHeight="false" outlineLevel="0" collapsed="false">
      <c r="A411" s="2" t="s">
        <v>513</v>
      </c>
      <c r="B411" s="2" t="s">
        <v>280</v>
      </c>
      <c r="D411" s="2" t="s">
        <v>60</v>
      </c>
      <c r="E411" s="1" t="s">
        <v>571</v>
      </c>
    </row>
    <row r="412" customFormat="false" ht="12.8" hidden="false" customHeight="false" outlineLevel="0" collapsed="false">
      <c r="A412" s="2" t="s">
        <v>513</v>
      </c>
      <c r="B412" s="2" t="s">
        <v>280</v>
      </c>
      <c r="D412" s="2" t="s">
        <v>60</v>
      </c>
    </row>
    <row r="413" customFormat="false" ht="12.8" hidden="false" customHeight="false" outlineLevel="0" collapsed="false">
      <c r="A413" s="2" t="s">
        <v>513</v>
      </c>
      <c r="B413" s="2" t="s">
        <v>280</v>
      </c>
      <c r="D413" s="2" t="s">
        <v>60</v>
      </c>
    </row>
    <row r="414" customFormat="false" ht="12.8" hidden="false" customHeight="false" outlineLevel="0" collapsed="false">
      <c r="A414" s="2" t="s">
        <v>513</v>
      </c>
      <c r="B414" s="2" t="s">
        <v>280</v>
      </c>
      <c r="D414" s="2" t="s">
        <v>60</v>
      </c>
    </row>
    <row r="415" customFormat="false" ht="12.8" hidden="false" customHeight="false" outlineLevel="0" collapsed="false">
      <c r="A415" s="2" t="s">
        <v>513</v>
      </c>
      <c r="B415" s="2" t="s">
        <v>280</v>
      </c>
      <c r="D415" s="2" t="s">
        <v>60</v>
      </c>
    </row>
    <row r="416" customFormat="false" ht="12.8" hidden="false" customHeight="false" outlineLevel="0" collapsed="false">
      <c r="A416" s="2" t="s">
        <v>513</v>
      </c>
      <c r="B416" s="2" t="s">
        <v>280</v>
      </c>
      <c r="D416" s="2" t="s">
        <v>60</v>
      </c>
    </row>
    <row r="417" customFormat="false" ht="12.8" hidden="false" customHeight="false" outlineLevel="0" collapsed="false">
      <c r="A417" s="2" t="s">
        <v>513</v>
      </c>
      <c r="B417" s="2" t="s">
        <v>280</v>
      </c>
      <c r="D417" s="2" t="s">
        <v>60</v>
      </c>
    </row>
    <row r="418" customFormat="false" ht="12.8" hidden="false" customHeight="false" outlineLevel="0" collapsed="false">
      <c r="A418" s="2" t="s">
        <v>513</v>
      </c>
      <c r="B418" s="2" t="s">
        <v>280</v>
      </c>
      <c r="D418" s="2" t="s">
        <v>60</v>
      </c>
    </row>
    <row r="419" customFormat="false" ht="12.8" hidden="false" customHeight="false" outlineLevel="0" collapsed="false">
      <c r="A419" s="2" t="s">
        <v>513</v>
      </c>
      <c r="B419" s="2" t="s">
        <v>280</v>
      </c>
      <c r="D419" s="2" t="s">
        <v>60</v>
      </c>
    </row>
    <row r="420" customFormat="false" ht="12.8" hidden="false" customHeight="false" outlineLevel="0" collapsed="false">
      <c r="A420" s="2" t="s">
        <v>513</v>
      </c>
      <c r="B420" s="2" t="s">
        <v>280</v>
      </c>
      <c r="D420" s="2" t="s">
        <v>60</v>
      </c>
    </row>
    <row r="421" customFormat="false" ht="12.8" hidden="false" customHeight="false" outlineLevel="0" collapsed="false">
      <c r="A421" s="2" t="s">
        <v>513</v>
      </c>
      <c r="B421" s="2" t="s">
        <v>280</v>
      </c>
      <c r="D421" s="2" t="s">
        <v>60</v>
      </c>
    </row>
    <row r="422" customFormat="false" ht="12.8" hidden="false" customHeight="false" outlineLevel="0" collapsed="false">
      <c r="A422" s="2" t="s">
        <v>513</v>
      </c>
      <c r="B422" s="2" t="s">
        <v>280</v>
      </c>
      <c r="D422" s="2" t="s">
        <v>60</v>
      </c>
    </row>
    <row r="423" customFormat="false" ht="12.8" hidden="false" customHeight="false" outlineLevel="0" collapsed="false">
      <c r="A423" s="2" t="s">
        <v>513</v>
      </c>
      <c r="B423" s="2" t="s">
        <v>280</v>
      </c>
      <c r="D423" s="2" t="s">
        <v>60</v>
      </c>
    </row>
    <row r="424" customFormat="false" ht="12.8" hidden="false" customHeight="false" outlineLevel="0" collapsed="false">
      <c r="A424" s="2" t="s">
        <v>513</v>
      </c>
      <c r="B424" s="2" t="s">
        <v>280</v>
      </c>
      <c r="D424" s="2" t="s">
        <v>60</v>
      </c>
    </row>
    <row r="425" customFormat="false" ht="12.8" hidden="false" customHeight="false" outlineLevel="0" collapsed="false">
      <c r="A425" s="2" t="s">
        <v>513</v>
      </c>
      <c r="B425" s="2" t="s">
        <v>280</v>
      </c>
      <c r="D425" s="2" t="s">
        <v>101</v>
      </c>
    </row>
    <row r="426" customFormat="false" ht="12.8" hidden="false" customHeight="false" outlineLevel="0" collapsed="false">
      <c r="A426" s="2" t="s">
        <v>513</v>
      </c>
      <c r="B426" s="2" t="s">
        <v>280</v>
      </c>
      <c r="D426" s="2" t="s">
        <v>101</v>
      </c>
    </row>
    <row r="427" customFormat="false" ht="12.8" hidden="false" customHeight="false" outlineLevel="0" collapsed="false">
      <c r="A427" s="2" t="s">
        <v>513</v>
      </c>
      <c r="B427" s="2" t="s">
        <v>401</v>
      </c>
      <c r="D427" s="2" t="s">
        <v>101</v>
      </c>
    </row>
    <row r="428" customFormat="false" ht="12.8" hidden="false" customHeight="false" outlineLevel="0" collapsed="false">
      <c r="A428" s="2" t="s">
        <v>513</v>
      </c>
      <c r="B428" s="2" t="s">
        <v>401</v>
      </c>
      <c r="D428" s="2" t="s">
        <v>101</v>
      </c>
    </row>
    <row r="429" customFormat="false" ht="12.8" hidden="false" customHeight="false" outlineLevel="0" collapsed="false">
      <c r="A429" s="2" t="s">
        <v>513</v>
      </c>
      <c r="B429" s="2" t="s">
        <v>401</v>
      </c>
      <c r="D429" s="2" t="s">
        <v>101</v>
      </c>
    </row>
    <row r="430" customFormat="false" ht="12.8" hidden="false" customHeight="false" outlineLevel="0" collapsed="false">
      <c r="A430" s="2" t="s">
        <v>513</v>
      </c>
      <c r="B430" s="2" t="s">
        <v>401</v>
      </c>
      <c r="D430" s="2" t="s">
        <v>101</v>
      </c>
    </row>
    <row r="431" customFormat="false" ht="12.8" hidden="false" customHeight="false" outlineLevel="0" collapsed="false">
      <c r="A431" s="2" t="s">
        <v>513</v>
      </c>
      <c r="B431" s="2" t="s">
        <v>401</v>
      </c>
      <c r="D431" s="2" t="s">
        <v>101</v>
      </c>
    </row>
    <row r="432" customFormat="false" ht="12.8" hidden="false" customHeight="false" outlineLevel="0" collapsed="false">
      <c r="A432" s="2" t="s">
        <v>513</v>
      </c>
      <c r="B432" s="2" t="s">
        <v>401</v>
      </c>
      <c r="D432" s="2" t="s">
        <v>120</v>
      </c>
      <c r="E432" s="2" t="s">
        <v>120</v>
      </c>
    </row>
    <row r="433" customFormat="false" ht="12.8" hidden="false" customHeight="false" outlineLevel="0" collapsed="false">
      <c r="A433" s="2" t="s">
        <v>513</v>
      </c>
      <c r="B433" s="2" t="s">
        <v>401</v>
      </c>
      <c r="D433" s="2" t="s">
        <v>120</v>
      </c>
      <c r="E433" s="2" t="s">
        <v>120</v>
      </c>
    </row>
    <row r="434" customFormat="false" ht="12.8" hidden="false" customHeight="false" outlineLevel="0" collapsed="false">
      <c r="A434" s="2" t="s">
        <v>513</v>
      </c>
      <c r="B434" s="2" t="s">
        <v>401</v>
      </c>
      <c r="D434" s="2" t="s">
        <v>120</v>
      </c>
      <c r="E434" s="3" t="s">
        <v>175</v>
      </c>
    </row>
    <row r="435" customFormat="false" ht="12.8" hidden="false" customHeight="false" outlineLevel="0" collapsed="false">
      <c r="A435" s="2" t="s">
        <v>513</v>
      </c>
      <c r="B435" s="2" t="s">
        <v>280</v>
      </c>
      <c r="D435" s="2" t="s">
        <v>120</v>
      </c>
      <c r="E435" s="3" t="s">
        <v>175</v>
      </c>
    </row>
    <row r="436" customFormat="false" ht="12.8" hidden="false" customHeight="false" outlineLevel="0" collapsed="false">
      <c r="A436" s="2" t="s">
        <v>513</v>
      </c>
      <c r="B436" s="2" t="s">
        <v>401</v>
      </c>
      <c r="D436" s="2" t="s">
        <v>21</v>
      </c>
    </row>
    <row r="437" customFormat="false" ht="12.8" hidden="false" customHeight="false" outlineLevel="0" collapsed="false">
      <c r="A437" s="2" t="s">
        <v>513</v>
      </c>
      <c r="B437" s="2" t="s">
        <v>401</v>
      </c>
      <c r="D437" s="2" t="s">
        <v>21</v>
      </c>
    </row>
    <row r="438" customFormat="false" ht="12.8" hidden="false" customHeight="false" outlineLevel="0" collapsed="false">
      <c r="A438" s="2" t="s">
        <v>513</v>
      </c>
      <c r="B438" s="2" t="s">
        <v>401</v>
      </c>
      <c r="D438" s="2" t="s">
        <v>83</v>
      </c>
    </row>
    <row r="439" customFormat="false" ht="12.8" hidden="false" customHeight="false" outlineLevel="0" collapsed="false">
      <c r="A439" s="2" t="s">
        <v>513</v>
      </c>
      <c r="B439" s="2" t="s">
        <v>401</v>
      </c>
      <c r="D439" s="2" t="s">
        <v>83</v>
      </c>
    </row>
    <row r="440" customFormat="false" ht="12.8" hidden="false" customHeight="false" outlineLevel="0" collapsed="false">
      <c r="A440" s="2" t="s">
        <v>513</v>
      </c>
      <c r="B440" s="2" t="s">
        <v>401</v>
      </c>
      <c r="D440" s="2" t="s">
        <v>83</v>
      </c>
    </row>
    <row r="441" customFormat="false" ht="12.8" hidden="false" customHeight="false" outlineLevel="0" collapsed="false">
      <c r="A441" s="2" t="s">
        <v>513</v>
      </c>
      <c r="B441" s="2" t="s">
        <v>401</v>
      </c>
      <c r="D441" s="2" t="s">
        <v>53</v>
      </c>
    </row>
    <row r="442" customFormat="false" ht="12.8" hidden="false" customHeight="false" outlineLevel="0" collapsed="false">
      <c r="A442" s="2" t="s">
        <v>513</v>
      </c>
      <c r="B442" s="2" t="s">
        <v>401</v>
      </c>
      <c r="D442" s="2" t="s">
        <v>53</v>
      </c>
      <c r="J442" s="2" t="s">
        <v>37</v>
      </c>
      <c r="K442" s="2"/>
    </row>
    <row r="443" customFormat="false" ht="12.8" hidden="false" customHeight="false" outlineLevel="0" collapsed="false">
      <c r="A443" s="2" t="s">
        <v>513</v>
      </c>
      <c r="B443" s="2" t="s">
        <v>401</v>
      </c>
      <c r="D443" s="2" t="s">
        <v>53</v>
      </c>
      <c r="J443" s="2" t="s">
        <v>37</v>
      </c>
      <c r="K443" s="2"/>
    </row>
    <row r="444" customFormat="false" ht="12.8" hidden="false" customHeight="false" outlineLevel="0" collapsed="false">
      <c r="A444" s="2" t="s">
        <v>513</v>
      </c>
      <c r="B444" s="2" t="s">
        <v>401</v>
      </c>
      <c r="D444" s="2" t="s">
        <v>57</v>
      </c>
      <c r="J444" s="2" t="s">
        <v>66</v>
      </c>
      <c r="K444" s="2"/>
    </row>
    <row r="445" customFormat="false" ht="12.8" hidden="false" customHeight="false" outlineLevel="0" collapsed="false">
      <c r="A445" s="2" t="s">
        <v>513</v>
      </c>
      <c r="B445" s="2" t="s">
        <v>401</v>
      </c>
      <c r="D445" s="2" t="s">
        <v>57</v>
      </c>
    </row>
    <row r="446" customFormat="false" ht="12.8" hidden="false" customHeight="false" outlineLevel="0" collapsed="false">
      <c r="A446" s="2" t="s">
        <v>513</v>
      </c>
      <c r="B446" s="2" t="s">
        <v>401</v>
      </c>
      <c r="D446" s="2" t="s">
        <v>95</v>
      </c>
    </row>
    <row r="447" customFormat="false" ht="12.8" hidden="false" customHeight="false" outlineLevel="0" collapsed="false">
      <c r="A447" s="2" t="s">
        <v>513</v>
      </c>
      <c r="B447" s="2" t="s">
        <v>401</v>
      </c>
      <c r="D447" s="2" t="s">
        <v>95</v>
      </c>
    </row>
    <row r="448" customFormat="false" ht="12.8" hidden="false" customHeight="false" outlineLevel="0" collapsed="false">
      <c r="A448" s="2" t="s">
        <v>513</v>
      </c>
      <c r="B448" s="2" t="s">
        <v>401</v>
      </c>
      <c r="D448" s="2" t="s">
        <v>95</v>
      </c>
    </row>
    <row r="449" customFormat="false" ht="12.8" hidden="false" customHeight="false" outlineLevel="0" collapsed="false">
      <c r="A449" s="2" t="s">
        <v>572</v>
      </c>
      <c r="B449" s="2" t="s">
        <v>573</v>
      </c>
      <c r="C449" s="2" t="s">
        <v>574</v>
      </c>
      <c r="D449" s="2" t="s">
        <v>57</v>
      </c>
      <c r="F449" s="2" t="s">
        <v>23</v>
      </c>
      <c r="G449" s="2" t="n">
        <f aca="false">H449</f>
        <v>84</v>
      </c>
      <c r="H449" s="2" t="n">
        <v>84</v>
      </c>
      <c r="L449" s="2" t="s">
        <v>24</v>
      </c>
      <c r="M449" s="2" t="s">
        <v>575</v>
      </c>
      <c r="P449" s="1" t="s">
        <v>307</v>
      </c>
    </row>
    <row r="450" customFormat="false" ht="12.8" hidden="false" customHeight="false" outlineLevel="0" collapsed="false">
      <c r="A450" s="2" t="s">
        <v>572</v>
      </c>
      <c r="B450" s="2" t="s">
        <v>573</v>
      </c>
      <c r="C450" s="2" t="s">
        <v>576</v>
      </c>
      <c r="D450" s="2" t="s">
        <v>57</v>
      </c>
      <c r="F450" s="2" t="s">
        <v>30</v>
      </c>
      <c r="G450" s="2" t="n">
        <f aca="false">H450</f>
        <v>70</v>
      </c>
      <c r="H450" s="2" t="n">
        <v>70</v>
      </c>
      <c r="L450" s="2" t="s">
        <v>24</v>
      </c>
      <c r="M450" s="2" t="s">
        <v>575</v>
      </c>
    </row>
    <row r="451" customFormat="false" ht="12.8" hidden="false" customHeight="false" outlineLevel="0" collapsed="false">
      <c r="A451" s="2" t="s">
        <v>572</v>
      </c>
      <c r="B451" s="2" t="s">
        <v>577</v>
      </c>
      <c r="C451" s="2" t="s">
        <v>578</v>
      </c>
      <c r="D451" s="2" t="s">
        <v>57</v>
      </c>
      <c r="F451" s="2" t="s">
        <v>30</v>
      </c>
      <c r="G451" s="2" t="n">
        <f aca="false">H451</f>
        <v>57</v>
      </c>
      <c r="H451" s="2" t="n">
        <v>57</v>
      </c>
      <c r="P451" s="2" t="s">
        <v>326</v>
      </c>
      <c r="Q451" s="2" t="s">
        <v>579</v>
      </c>
    </row>
    <row r="452" customFormat="false" ht="12.8" hidden="false" customHeight="false" outlineLevel="0" collapsed="false">
      <c r="A452" s="2" t="s">
        <v>572</v>
      </c>
      <c r="B452" s="2" t="s">
        <v>577</v>
      </c>
      <c r="C452" s="2" t="s">
        <v>580</v>
      </c>
      <c r="D452" s="2" t="s">
        <v>57</v>
      </c>
      <c r="E452" s="2" t="s">
        <v>581</v>
      </c>
      <c r="F452" s="2" t="s">
        <v>23</v>
      </c>
      <c r="G452" s="2" t="n">
        <f aca="false">H452</f>
        <v>68</v>
      </c>
      <c r="H452" s="2" t="n">
        <v>68</v>
      </c>
      <c r="I452" s="3" t="s">
        <v>65</v>
      </c>
      <c r="P452" s="1" t="s">
        <v>582</v>
      </c>
      <c r="Q452" s="2" t="s">
        <v>583</v>
      </c>
    </row>
    <row r="453" customFormat="false" ht="12.8" hidden="false" customHeight="false" outlineLevel="0" collapsed="false">
      <c r="A453" s="2" t="s">
        <v>572</v>
      </c>
      <c r="B453" s="2" t="s">
        <v>577</v>
      </c>
      <c r="C453" s="2" t="s">
        <v>584</v>
      </c>
      <c r="D453" s="2" t="s">
        <v>57</v>
      </c>
      <c r="F453" s="2" t="s">
        <v>30</v>
      </c>
      <c r="G453" s="2" t="n">
        <f aca="false">H453</f>
        <v>26</v>
      </c>
      <c r="H453" s="2" t="n">
        <v>26</v>
      </c>
      <c r="M453" s="2" t="s">
        <v>585</v>
      </c>
    </row>
    <row r="454" customFormat="false" ht="12.8" hidden="false" customHeight="false" outlineLevel="0" collapsed="false">
      <c r="A454" s="2" t="s">
        <v>572</v>
      </c>
      <c r="B454" s="2" t="s">
        <v>577</v>
      </c>
      <c r="D454" s="2" t="s">
        <v>57</v>
      </c>
      <c r="G454" s="2" t="n">
        <v>82</v>
      </c>
      <c r="H454" s="2" t="s">
        <v>586</v>
      </c>
      <c r="J454" s="3" t="s">
        <v>37</v>
      </c>
      <c r="K454" s="3"/>
      <c r="L454" s="3"/>
    </row>
    <row r="455" customFormat="false" ht="12.8" hidden="false" customHeight="false" outlineLevel="0" collapsed="false">
      <c r="A455" s="2" t="s">
        <v>572</v>
      </c>
      <c r="B455" s="2" t="s">
        <v>577</v>
      </c>
      <c r="D455" s="2" t="s">
        <v>57</v>
      </c>
      <c r="G455" s="2" t="n">
        <v>71</v>
      </c>
      <c r="H455" s="2" t="s">
        <v>586</v>
      </c>
    </row>
    <row r="456" customFormat="false" ht="12.8" hidden="false" customHeight="false" outlineLevel="0" collapsed="false">
      <c r="A456" s="2" t="s">
        <v>572</v>
      </c>
      <c r="B456" s="2" t="s">
        <v>577</v>
      </c>
      <c r="D456" s="2" t="s">
        <v>57</v>
      </c>
      <c r="G456" s="2" t="n">
        <v>66</v>
      </c>
      <c r="H456" s="2" t="s">
        <v>586</v>
      </c>
    </row>
    <row r="457" customFormat="false" ht="12.8" hidden="false" customHeight="false" outlineLevel="0" collapsed="false">
      <c r="A457" s="2" t="s">
        <v>572</v>
      </c>
      <c r="B457" s="2" t="s">
        <v>587</v>
      </c>
      <c r="C457" s="6" t="s">
        <v>588</v>
      </c>
      <c r="D457" s="2" t="s">
        <v>83</v>
      </c>
      <c r="F457" s="2" t="s">
        <v>23</v>
      </c>
      <c r="G457" s="2" t="n">
        <v>153</v>
      </c>
      <c r="H457" s="9" t="s">
        <v>589</v>
      </c>
      <c r="I457" s="2" t="s">
        <v>65</v>
      </c>
      <c r="N457" s="2" t="s">
        <v>590</v>
      </c>
      <c r="P457" s="2" t="s">
        <v>190</v>
      </c>
    </row>
    <row r="458" customFormat="false" ht="12.8" hidden="false" customHeight="false" outlineLevel="0" collapsed="false">
      <c r="A458" s="2" t="s">
        <v>572</v>
      </c>
      <c r="B458" s="2" t="s">
        <v>587</v>
      </c>
      <c r="C458" s="2" t="s">
        <v>590</v>
      </c>
      <c r="D458" s="2" t="s">
        <v>83</v>
      </c>
      <c r="F458" s="2" t="s">
        <v>30</v>
      </c>
      <c r="G458" s="2" t="n">
        <f aca="false">H458</f>
        <v>87</v>
      </c>
      <c r="H458" s="2" t="n">
        <v>87</v>
      </c>
      <c r="M458" s="2" t="s">
        <v>588</v>
      </c>
      <c r="P458" s="2" t="s">
        <v>90</v>
      </c>
    </row>
    <row r="459" customFormat="false" ht="12.8" hidden="false" customHeight="false" outlineLevel="0" collapsed="false">
      <c r="A459" s="2" t="s">
        <v>572</v>
      </c>
      <c r="B459" s="2" t="s">
        <v>587</v>
      </c>
      <c r="C459" s="2" t="s">
        <v>591</v>
      </c>
      <c r="D459" s="2" t="s">
        <v>57</v>
      </c>
      <c r="F459" s="2" t="s">
        <v>30</v>
      </c>
      <c r="G459" s="2" t="n">
        <f aca="false">H459</f>
        <v>67</v>
      </c>
      <c r="H459" s="2" t="n">
        <v>67</v>
      </c>
      <c r="Q459" s="2" t="s">
        <v>592</v>
      </c>
    </row>
    <row r="460" customFormat="false" ht="12.8" hidden="false" customHeight="false" outlineLevel="0" collapsed="false">
      <c r="A460" s="2" t="s">
        <v>572</v>
      </c>
      <c r="B460" s="2" t="s">
        <v>587</v>
      </c>
      <c r="C460" s="2" t="s">
        <v>593</v>
      </c>
      <c r="D460" s="2" t="s">
        <v>186</v>
      </c>
      <c r="F460" s="2" t="s">
        <v>30</v>
      </c>
      <c r="G460" s="2" t="n">
        <f aca="false">H460</f>
        <v>78</v>
      </c>
      <c r="H460" s="2" t="n">
        <v>78</v>
      </c>
      <c r="P460" s="2" t="s">
        <v>224</v>
      </c>
      <c r="Q460" s="2" t="s">
        <v>594</v>
      </c>
    </row>
    <row r="461" customFormat="false" ht="12.8" hidden="false" customHeight="false" outlineLevel="0" collapsed="false">
      <c r="A461" s="2" t="s">
        <v>572</v>
      </c>
      <c r="B461" s="2" t="s">
        <v>587</v>
      </c>
      <c r="C461" s="2" t="s">
        <v>595</v>
      </c>
      <c r="D461" s="2" t="s">
        <v>186</v>
      </c>
      <c r="F461" s="2" t="s">
        <v>23</v>
      </c>
      <c r="G461" s="2" t="n">
        <f aca="false">H461</f>
        <v>64</v>
      </c>
      <c r="H461" s="2" t="n">
        <v>64</v>
      </c>
      <c r="N461" s="3" t="s">
        <v>596</v>
      </c>
    </row>
    <row r="462" customFormat="false" ht="12.8" hidden="false" customHeight="false" outlineLevel="0" collapsed="false">
      <c r="A462" s="2" t="s">
        <v>572</v>
      </c>
      <c r="B462" s="2" t="s">
        <v>587</v>
      </c>
      <c r="D462" s="2" t="s">
        <v>83</v>
      </c>
      <c r="J462" s="3" t="s">
        <v>37</v>
      </c>
      <c r="K462" s="3"/>
      <c r="L462" s="3"/>
    </row>
    <row r="463" customFormat="false" ht="12.8" hidden="false" customHeight="false" outlineLevel="0" collapsed="false">
      <c r="A463" s="2" t="s">
        <v>572</v>
      </c>
      <c r="B463" s="2" t="s">
        <v>587</v>
      </c>
      <c r="D463" s="2" t="s">
        <v>120</v>
      </c>
      <c r="E463" s="3" t="s">
        <v>175</v>
      </c>
    </row>
    <row r="464" customFormat="false" ht="12.8" hidden="false" customHeight="false" outlineLevel="0" collapsed="false">
      <c r="A464" s="2" t="s">
        <v>572</v>
      </c>
      <c r="B464" s="2" t="s">
        <v>587</v>
      </c>
      <c r="D464" s="2" t="s">
        <v>95</v>
      </c>
    </row>
    <row r="465" customFormat="false" ht="12.8" hidden="false" customHeight="false" outlineLevel="0" collapsed="false">
      <c r="A465" s="2" t="s">
        <v>572</v>
      </c>
      <c r="B465" s="2" t="s">
        <v>587</v>
      </c>
      <c r="D465" s="2" t="s">
        <v>92</v>
      </c>
    </row>
    <row r="466" customFormat="false" ht="12.8" hidden="false" customHeight="false" outlineLevel="0" collapsed="false">
      <c r="A466" s="2" t="s">
        <v>572</v>
      </c>
      <c r="B466" s="2" t="s">
        <v>587</v>
      </c>
      <c r="D466" s="2" t="s">
        <v>77</v>
      </c>
    </row>
    <row r="467" customFormat="false" ht="12.8" hidden="false" customHeight="false" outlineLevel="0" collapsed="false">
      <c r="A467" s="2" t="s">
        <v>572</v>
      </c>
      <c r="B467" s="2" t="s">
        <v>597</v>
      </c>
      <c r="C467" s="2" t="s">
        <v>598</v>
      </c>
      <c r="D467" s="2" t="s">
        <v>101</v>
      </c>
      <c r="F467" s="2" t="s">
        <v>30</v>
      </c>
      <c r="G467" s="2" t="n">
        <f aca="false">H467</f>
        <v>92</v>
      </c>
      <c r="H467" s="2" t="n">
        <v>92</v>
      </c>
      <c r="Q467" s="2" t="s">
        <v>599</v>
      </c>
    </row>
    <row r="468" customFormat="false" ht="12.8" hidden="false" customHeight="false" outlineLevel="0" collapsed="false">
      <c r="A468" s="2" t="s">
        <v>572</v>
      </c>
      <c r="B468" s="2" t="s">
        <v>597</v>
      </c>
      <c r="C468" s="2" t="s">
        <v>600</v>
      </c>
      <c r="D468" s="2" t="s">
        <v>101</v>
      </c>
      <c r="F468" s="2" t="s">
        <v>23</v>
      </c>
      <c r="G468" s="2" t="n">
        <f aca="false">H468</f>
        <v>33</v>
      </c>
      <c r="H468" s="2" t="n">
        <v>33</v>
      </c>
      <c r="P468" s="2" t="s">
        <v>601</v>
      </c>
    </row>
    <row r="469" customFormat="false" ht="12.8" hidden="false" customHeight="false" outlineLevel="0" collapsed="false">
      <c r="A469" s="2" t="s">
        <v>572</v>
      </c>
      <c r="B469" s="2" t="s">
        <v>597</v>
      </c>
      <c r="C469" s="2" t="s">
        <v>602</v>
      </c>
      <c r="D469" s="2" t="s">
        <v>95</v>
      </c>
      <c r="F469" s="2" t="s">
        <v>30</v>
      </c>
      <c r="G469" s="2" t="n">
        <f aca="false">H469</f>
        <v>40</v>
      </c>
      <c r="H469" s="2" t="n">
        <v>40</v>
      </c>
      <c r="J469" s="3" t="s">
        <v>37</v>
      </c>
      <c r="K469" s="3"/>
      <c r="L469" s="3"/>
    </row>
    <row r="470" customFormat="false" ht="12.8" hidden="false" customHeight="false" outlineLevel="0" collapsed="false">
      <c r="A470" s="2" t="s">
        <v>572</v>
      </c>
      <c r="B470" s="2" t="s">
        <v>597</v>
      </c>
      <c r="D470" s="2" t="s">
        <v>101</v>
      </c>
    </row>
    <row r="471" customFormat="false" ht="12.8" hidden="false" customHeight="false" outlineLevel="0" collapsed="false">
      <c r="A471" s="2" t="s">
        <v>572</v>
      </c>
      <c r="B471" s="2" t="s">
        <v>597</v>
      </c>
      <c r="D471" s="2" t="s">
        <v>101</v>
      </c>
    </row>
    <row r="472" customFormat="false" ht="12.8" hidden="false" customHeight="false" outlineLevel="0" collapsed="false">
      <c r="A472" s="2" t="s">
        <v>572</v>
      </c>
      <c r="B472" s="2" t="s">
        <v>603</v>
      </c>
      <c r="C472" s="2" t="s">
        <v>604</v>
      </c>
      <c r="D472" s="2" t="s">
        <v>101</v>
      </c>
      <c r="F472" s="2" t="s">
        <v>30</v>
      </c>
      <c r="G472" s="2" t="n">
        <f aca="false">H472</f>
        <v>72</v>
      </c>
      <c r="H472" s="2" t="n">
        <v>72</v>
      </c>
    </row>
    <row r="473" customFormat="false" ht="12.8" hidden="false" customHeight="false" outlineLevel="0" collapsed="false">
      <c r="A473" s="2" t="s">
        <v>572</v>
      </c>
      <c r="B473" s="2" t="s">
        <v>603</v>
      </c>
      <c r="C473" s="2" t="s">
        <v>605</v>
      </c>
      <c r="D473" s="2" t="s">
        <v>68</v>
      </c>
      <c r="F473" s="2" t="s">
        <v>23</v>
      </c>
      <c r="G473" s="2" t="n">
        <f aca="false">H473</f>
        <v>26</v>
      </c>
      <c r="H473" s="2" t="n">
        <v>26</v>
      </c>
      <c r="P473" s="2" t="s">
        <v>63</v>
      </c>
      <c r="Q473" s="2" t="s">
        <v>606</v>
      </c>
    </row>
    <row r="474" customFormat="false" ht="12.8" hidden="false" customHeight="false" outlineLevel="0" collapsed="false">
      <c r="A474" s="2" t="s">
        <v>572</v>
      </c>
      <c r="B474" s="2" t="s">
        <v>603</v>
      </c>
      <c r="C474" s="2" t="s">
        <v>607</v>
      </c>
      <c r="D474" s="2" t="s">
        <v>68</v>
      </c>
      <c r="F474" s="2" t="s">
        <v>30</v>
      </c>
      <c r="G474" s="2" t="n">
        <f aca="false">H474</f>
        <v>93</v>
      </c>
      <c r="H474" s="2" t="n">
        <v>93</v>
      </c>
      <c r="P474" s="2" t="s">
        <v>608</v>
      </c>
      <c r="Q474" s="2" t="s">
        <v>609</v>
      </c>
    </row>
    <row r="475" customFormat="false" ht="12.8" hidden="false" customHeight="false" outlineLevel="0" collapsed="false">
      <c r="A475" s="2" t="s">
        <v>572</v>
      </c>
      <c r="B475" s="2" t="s">
        <v>610</v>
      </c>
      <c r="C475" s="2" t="s">
        <v>611</v>
      </c>
      <c r="D475" s="2" t="s">
        <v>60</v>
      </c>
      <c r="E475" s="2" t="s">
        <v>612</v>
      </c>
      <c r="F475" s="2" t="s">
        <v>23</v>
      </c>
      <c r="G475" s="2" t="n">
        <f aca="false">H475</f>
        <v>54</v>
      </c>
      <c r="H475" s="2" t="n">
        <v>54</v>
      </c>
      <c r="J475" s="1" t="s">
        <v>184</v>
      </c>
      <c r="M475" s="2" t="s">
        <v>613</v>
      </c>
    </row>
    <row r="476" customFormat="false" ht="12.8" hidden="false" customHeight="false" outlineLevel="0" collapsed="false">
      <c r="A476" s="2" t="s">
        <v>572</v>
      </c>
      <c r="B476" s="2" t="s">
        <v>610</v>
      </c>
      <c r="C476" s="2" t="s">
        <v>614</v>
      </c>
      <c r="D476" s="2" t="s">
        <v>83</v>
      </c>
      <c r="F476" s="2" t="s">
        <v>30</v>
      </c>
      <c r="G476" s="2" t="n">
        <f aca="false">H476</f>
        <v>44</v>
      </c>
      <c r="H476" s="2" t="n">
        <v>44</v>
      </c>
      <c r="Q476" s="1" t="s">
        <v>615</v>
      </c>
    </row>
    <row r="477" customFormat="false" ht="12.8" hidden="false" customHeight="false" outlineLevel="0" collapsed="false">
      <c r="A477" s="2" t="s">
        <v>572</v>
      </c>
      <c r="B477" s="2" t="s">
        <v>616</v>
      </c>
      <c r="C477" s="2" t="s">
        <v>617</v>
      </c>
      <c r="D477" s="2" t="s">
        <v>60</v>
      </c>
      <c r="F477" s="2" t="s">
        <v>30</v>
      </c>
      <c r="G477" s="2" t="n">
        <f aca="false">H477</f>
        <v>56</v>
      </c>
      <c r="H477" s="2" t="n">
        <v>56</v>
      </c>
    </row>
    <row r="478" customFormat="false" ht="12.8" hidden="false" customHeight="false" outlineLevel="0" collapsed="false">
      <c r="A478" s="2" t="s">
        <v>572</v>
      </c>
      <c r="B478" s="2" t="s">
        <v>616</v>
      </c>
      <c r="C478" s="2" t="s">
        <v>618</v>
      </c>
      <c r="D478" s="2" t="s">
        <v>60</v>
      </c>
      <c r="F478" s="2"/>
      <c r="G478" s="2"/>
      <c r="R478" s="2" t="s">
        <v>619</v>
      </c>
    </row>
    <row r="479" customFormat="false" ht="12.8" hidden="false" customHeight="false" outlineLevel="0" collapsed="false">
      <c r="A479" s="2" t="s">
        <v>572</v>
      </c>
      <c r="B479" s="2" t="s">
        <v>616</v>
      </c>
      <c r="C479" s="2" t="s">
        <v>620</v>
      </c>
      <c r="D479" s="2" t="s">
        <v>60</v>
      </c>
      <c r="F479" s="2" t="s">
        <v>23</v>
      </c>
      <c r="G479" s="2"/>
    </row>
    <row r="480" customFormat="false" ht="12.8" hidden="false" customHeight="false" outlineLevel="0" collapsed="false">
      <c r="A480" s="2" t="s">
        <v>572</v>
      </c>
      <c r="B480" s="2" t="s">
        <v>621</v>
      </c>
      <c r="C480" s="6" t="s">
        <v>622</v>
      </c>
      <c r="D480" s="2" t="s">
        <v>92</v>
      </c>
      <c r="F480" s="2" t="s">
        <v>30</v>
      </c>
      <c r="G480" s="2" t="n">
        <f aca="false">H480</f>
        <v>104</v>
      </c>
      <c r="H480" s="2" t="n">
        <v>104</v>
      </c>
      <c r="I480" s="2" t="s">
        <v>65</v>
      </c>
      <c r="M480" s="2" t="s">
        <v>623</v>
      </c>
    </row>
    <row r="481" customFormat="false" ht="12.8" hidden="false" customHeight="false" outlineLevel="0" collapsed="false">
      <c r="A481" s="2" t="s">
        <v>572</v>
      </c>
      <c r="B481" s="2" t="s">
        <v>621</v>
      </c>
      <c r="C481" s="2"/>
      <c r="D481" s="2" t="s">
        <v>92</v>
      </c>
    </row>
    <row r="482" customFormat="false" ht="12.8" hidden="false" customHeight="false" outlineLevel="0" collapsed="false">
      <c r="A482" s="2" t="s">
        <v>572</v>
      </c>
      <c r="B482" s="2" t="s">
        <v>621</v>
      </c>
      <c r="C482" s="2"/>
      <c r="D482" s="2" t="s">
        <v>92</v>
      </c>
    </row>
    <row r="483" customFormat="false" ht="12.8" hidden="false" customHeight="false" outlineLevel="0" collapsed="false">
      <c r="A483" s="2" t="s">
        <v>572</v>
      </c>
      <c r="B483" s="2" t="s">
        <v>621</v>
      </c>
      <c r="C483" s="2"/>
      <c r="D483" s="2" t="s">
        <v>92</v>
      </c>
    </row>
    <row r="484" customFormat="false" ht="12.8" hidden="false" customHeight="false" outlineLevel="0" collapsed="false">
      <c r="A484" s="2" t="s">
        <v>572</v>
      </c>
      <c r="B484" s="2" t="s">
        <v>621</v>
      </c>
      <c r="C484" s="2" t="s">
        <v>624</v>
      </c>
      <c r="D484" s="2" t="s">
        <v>77</v>
      </c>
      <c r="F484" s="1" t="s">
        <v>30</v>
      </c>
    </row>
    <row r="485" customFormat="false" ht="12.8" hidden="false" customHeight="false" outlineLevel="0" collapsed="false">
      <c r="A485" s="2" t="s">
        <v>572</v>
      </c>
      <c r="B485" s="2" t="s">
        <v>625</v>
      </c>
      <c r="C485" s="2" t="s">
        <v>626</v>
      </c>
      <c r="D485" s="2" t="s">
        <v>101</v>
      </c>
      <c r="F485" s="2" t="s">
        <v>30</v>
      </c>
      <c r="G485" s="2" t="n">
        <f aca="false">H485</f>
        <v>113</v>
      </c>
      <c r="H485" s="2" t="n">
        <v>113</v>
      </c>
      <c r="N485" s="2" t="s">
        <v>627</v>
      </c>
      <c r="P485" s="2" t="s">
        <v>628</v>
      </c>
    </row>
    <row r="486" customFormat="false" ht="12.8" hidden="false" customHeight="false" outlineLevel="0" collapsed="false">
      <c r="A486" s="2" t="s">
        <v>572</v>
      </c>
      <c r="B486" s="2" t="s">
        <v>625</v>
      </c>
      <c r="C486" s="2" t="s">
        <v>629</v>
      </c>
      <c r="D486" s="2" t="s">
        <v>57</v>
      </c>
      <c r="F486" s="2" t="s">
        <v>30</v>
      </c>
      <c r="G486" s="2" t="n">
        <f aca="false">H486</f>
        <v>97</v>
      </c>
      <c r="H486" s="2" t="n">
        <v>97</v>
      </c>
      <c r="P486" s="2" t="s">
        <v>224</v>
      </c>
    </row>
    <row r="487" customFormat="false" ht="12.8" hidden="false" customHeight="false" outlineLevel="0" collapsed="false">
      <c r="A487" s="2" t="s">
        <v>572</v>
      </c>
      <c r="B487" s="2" t="s">
        <v>625</v>
      </c>
      <c r="D487" s="3" t="s">
        <v>83</v>
      </c>
      <c r="G487" s="2" t="n">
        <v>104</v>
      </c>
      <c r="H487" s="9" t="s">
        <v>630</v>
      </c>
    </row>
    <row r="488" customFormat="false" ht="12.8" hidden="false" customHeight="false" outlineLevel="0" collapsed="false">
      <c r="A488" s="2" t="s">
        <v>572</v>
      </c>
      <c r="B488" s="2" t="s">
        <v>625</v>
      </c>
      <c r="C488" s="2" t="s">
        <v>627</v>
      </c>
      <c r="D488" s="2" t="s">
        <v>101</v>
      </c>
      <c r="F488" s="1" t="s">
        <v>30</v>
      </c>
      <c r="G488" s="2" t="n">
        <v>35</v>
      </c>
      <c r="H488" s="9" t="s">
        <v>631</v>
      </c>
      <c r="M488" s="1" t="s">
        <v>626</v>
      </c>
      <c r="Q488" s="1" t="s">
        <v>632</v>
      </c>
    </row>
    <row r="489" customFormat="false" ht="12.8" hidden="false" customHeight="false" outlineLevel="0" collapsed="false">
      <c r="A489" s="2" t="s">
        <v>572</v>
      </c>
      <c r="B489" s="2" t="s">
        <v>633</v>
      </c>
      <c r="C489" s="2" t="s">
        <v>634</v>
      </c>
      <c r="D489" s="2" t="s">
        <v>95</v>
      </c>
      <c r="F489" s="2" t="s">
        <v>30</v>
      </c>
      <c r="G489" s="2" t="n">
        <f aca="false">H489</f>
        <v>85</v>
      </c>
      <c r="H489" s="2" t="n">
        <v>85</v>
      </c>
      <c r="I489" s="3" t="s">
        <v>65</v>
      </c>
    </row>
    <row r="490" customFormat="false" ht="12.8" hidden="false" customHeight="false" outlineLevel="0" collapsed="false">
      <c r="A490" s="2" t="s">
        <v>572</v>
      </c>
      <c r="B490" s="2" t="s">
        <v>633</v>
      </c>
      <c r="C490" s="2" t="s">
        <v>635</v>
      </c>
      <c r="D490" s="2" t="s">
        <v>92</v>
      </c>
      <c r="F490" s="2" t="s">
        <v>30</v>
      </c>
      <c r="G490" s="2" t="n">
        <f aca="false">H490</f>
        <v>59</v>
      </c>
      <c r="H490" s="2" t="n">
        <v>59</v>
      </c>
      <c r="N490" s="1" t="s">
        <v>636</v>
      </c>
      <c r="P490" s="1" t="s">
        <v>148</v>
      </c>
    </row>
    <row r="491" customFormat="false" ht="12.8" hidden="false" customHeight="false" outlineLevel="0" collapsed="false">
      <c r="A491" s="2" t="s">
        <v>572</v>
      </c>
      <c r="B491" s="2" t="s">
        <v>633</v>
      </c>
      <c r="C491" s="2" t="s">
        <v>637</v>
      </c>
      <c r="D491" s="2" t="s">
        <v>83</v>
      </c>
      <c r="F491" s="2" t="s">
        <v>30</v>
      </c>
      <c r="G491" s="2" t="n">
        <f aca="false">H491</f>
        <v>82</v>
      </c>
      <c r="H491" s="2" t="n">
        <v>82</v>
      </c>
      <c r="N491" s="1" t="s">
        <v>638</v>
      </c>
    </row>
    <row r="492" customFormat="false" ht="12.8" hidden="false" customHeight="false" outlineLevel="0" collapsed="false">
      <c r="A492" s="2" t="s">
        <v>572</v>
      </c>
      <c r="B492" s="2" t="s">
        <v>633</v>
      </c>
      <c r="C492" s="2" t="s">
        <v>639</v>
      </c>
      <c r="D492" s="2" t="s">
        <v>101</v>
      </c>
      <c r="F492" s="2" t="s">
        <v>23</v>
      </c>
      <c r="G492" s="2" t="n">
        <f aca="false">H492</f>
        <v>104</v>
      </c>
      <c r="H492" s="2" t="n">
        <v>104</v>
      </c>
    </row>
    <row r="493" customFormat="false" ht="12.8" hidden="false" customHeight="false" outlineLevel="0" collapsed="false">
      <c r="A493" s="2" t="s">
        <v>572</v>
      </c>
      <c r="B493" s="2" t="s">
        <v>633</v>
      </c>
      <c r="C493" s="2" t="s">
        <v>640</v>
      </c>
      <c r="D493" s="2" t="s">
        <v>53</v>
      </c>
      <c r="J493" s="2" t="s">
        <v>37</v>
      </c>
      <c r="K493" s="2"/>
    </row>
    <row r="494" customFormat="false" ht="12.8" hidden="false" customHeight="false" outlineLevel="0" collapsed="false">
      <c r="A494" s="2" t="s">
        <v>572</v>
      </c>
      <c r="B494" s="2" t="s">
        <v>633</v>
      </c>
      <c r="C494" s="2" t="s">
        <v>640</v>
      </c>
      <c r="D494" s="2" t="s">
        <v>57</v>
      </c>
      <c r="J494" s="2" t="s">
        <v>66</v>
      </c>
      <c r="K494" s="2"/>
    </row>
    <row r="495" customFormat="false" ht="12.8" hidden="false" customHeight="false" outlineLevel="0" collapsed="false">
      <c r="A495" s="2" t="s">
        <v>572</v>
      </c>
      <c r="B495" s="2" t="s">
        <v>633</v>
      </c>
      <c r="C495" s="2" t="s">
        <v>640</v>
      </c>
      <c r="D495" s="2" t="s">
        <v>77</v>
      </c>
    </row>
    <row r="496" customFormat="false" ht="12.8" hidden="false" customHeight="false" outlineLevel="0" collapsed="false">
      <c r="A496" s="2" t="s">
        <v>572</v>
      </c>
      <c r="B496" s="2" t="s">
        <v>641</v>
      </c>
      <c r="D496" s="3" t="s">
        <v>95</v>
      </c>
    </row>
    <row r="497" customFormat="false" ht="12.8" hidden="false" customHeight="false" outlineLevel="0" collapsed="false">
      <c r="A497" s="2" t="s">
        <v>572</v>
      </c>
      <c r="B497" s="2" t="s">
        <v>641</v>
      </c>
      <c r="C497" s="2" t="s">
        <v>640</v>
      </c>
      <c r="D497" s="3" t="s">
        <v>60</v>
      </c>
    </row>
    <row r="498" customFormat="false" ht="12.8" hidden="false" customHeight="false" outlineLevel="0" collapsed="false">
      <c r="A498" s="2" t="s">
        <v>572</v>
      </c>
      <c r="B498" s="2" t="s">
        <v>641</v>
      </c>
      <c r="C498" s="2" t="s">
        <v>640</v>
      </c>
      <c r="D498" s="3" t="s">
        <v>83</v>
      </c>
    </row>
    <row r="499" customFormat="false" ht="12.8" hidden="false" customHeight="false" outlineLevel="0" collapsed="false">
      <c r="A499" s="2" t="s">
        <v>572</v>
      </c>
      <c r="B499" s="2" t="s">
        <v>642</v>
      </c>
      <c r="C499" s="2" t="s">
        <v>643</v>
      </c>
      <c r="D499" s="2" t="s">
        <v>60</v>
      </c>
      <c r="E499" s="2" t="s">
        <v>644</v>
      </c>
      <c r="F499" s="2" t="s">
        <v>30</v>
      </c>
      <c r="G499" s="2" t="n">
        <v>132</v>
      </c>
      <c r="H499" s="9" t="s">
        <v>645</v>
      </c>
      <c r="N499" s="2" t="s">
        <v>646</v>
      </c>
      <c r="P499" s="2" t="s">
        <v>647</v>
      </c>
    </row>
    <row r="500" customFormat="false" ht="12.8" hidden="false" customHeight="false" outlineLevel="0" collapsed="false">
      <c r="A500" s="2" t="s">
        <v>572</v>
      </c>
      <c r="B500" s="2" t="s">
        <v>642</v>
      </c>
      <c r="C500" s="2" t="s">
        <v>648</v>
      </c>
      <c r="D500" s="2" t="s">
        <v>60</v>
      </c>
      <c r="E500" s="2" t="s">
        <v>644</v>
      </c>
      <c r="F500" s="2" t="s">
        <v>30</v>
      </c>
      <c r="G500" s="2"/>
      <c r="M500" s="2" t="s">
        <v>643</v>
      </c>
    </row>
    <row r="501" customFormat="false" ht="12.8" hidden="false" customHeight="false" outlineLevel="0" collapsed="false">
      <c r="A501" s="2" t="s">
        <v>572</v>
      </c>
      <c r="B501" s="2" t="s">
        <v>649</v>
      </c>
      <c r="C501" s="2" t="s">
        <v>650</v>
      </c>
      <c r="D501" s="2" t="s">
        <v>92</v>
      </c>
      <c r="F501" s="2" t="s">
        <v>30</v>
      </c>
      <c r="G501" s="2" t="n">
        <f aca="false">H501</f>
        <v>62</v>
      </c>
      <c r="H501" s="2" t="n">
        <v>62</v>
      </c>
      <c r="J501" s="1" t="s">
        <v>184</v>
      </c>
      <c r="M501" s="2" t="s">
        <v>651</v>
      </c>
      <c r="P501" s="2" t="s">
        <v>652</v>
      </c>
    </row>
    <row r="502" customFormat="false" ht="12.8" hidden="false" customHeight="false" outlineLevel="0" collapsed="false">
      <c r="A502" s="2" t="s">
        <v>572</v>
      </c>
      <c r="B502" s="2" t="s">
        <v>649</v>
      </c>
      <c r="C502" s="2" t="s">
        <v>653</v>
      </c>
      <c r="D502" s="2" t="s">
        <v>60</v>
      </c>
      <c r="F502" s="2" t="s">
        <v>30</v>
      </c>
      <c r="G502" s="2" t="n">
        <f aca="false">H502</f>
        <v>97</v>
      </c>
      <c r="H502" s="2" t="n">
        <v>97</v>
      </c>
      <c r="M502" s="2" t="s">
        <v>654</v>
      </c>
      <c r="P502" s="2" t="s">
        <v>655</v>
      </c>
    </row>
    <row r="503" customFormat="false" ht="12.8" hidden="false" customHeight="false" outlineLevel="0" collapsed="false">
      <c r="A503" s="2" t="s">
        <v>572</v>
      </c>
      <c r="B503" s="2" t="s">
        <v>649</v>
      </c>
      <c r="C503" s="2" t="s">
        <v>656</v>
      </c>
      <c r="D503" s="2" t="s">
        <v>120</v>
      </c>
      <c r="E503" s="2" t="s">
        <v>120</v>
      </c>
      <c r="F503" s="2" t="s">
        <v>30</v>
      </c>
      <c r="G503" s="2" t="n">
        <v>153</v>
      </c>
      <c r="H503" s="9" t="s">
        <v>589</v>
      </c>
      <c r="K503" s="1" t="s">
        <v>231</v>
      </c>
      <c r="N503" s="2" t="s">
        <v>657</v>
      </c>
      <c r="P503" s="1" t="s">
        <v>233</v>
      </c>
    </row>
    <row r="504" customFormat="false" ht="12.8" hidden="false" customHeight="false" outlineLevel="0" collapsed="false">
      <c r="A504" s="2" t="s">
        <v>572</v>
      </c>
      <c r="B504" s="2" t="s">
        <v>649</v>
      </c>
      <c r="C504" s="2" t="s">
        <v>658</v>
      </c>
      <c r="D504" s="2" t="s">
        <v>120</v>
      </c>
      <c r="E504" s="2" t="s">
        <v>120</v>
      </c>
      <c r="F504" s="2" t="s">
        <v>30</v>
      </c>
      <c r="G504" s="2" t="n">
        <f aca="false">H504</f>
        <v>33</v>
      </c>
      <c r="H504" s="2" t="n">
        <v>33</v>
      </c>
      <c r="K504" s="1" t="s">
        <v>659</v>
      </c>
      <c r="M504" s="2" t="s">
        <v>656</v>
      </c>
      <c r="P504" s="1" t="s">
        <v>233</v>
      </c>
    </row>
    <row r="505" customFormat="false" ht="12.8" hidden="false" customHeight="false" outlineLevel="0" collapsed="false">
      <c r="A505" s="2" t="s">
        <v>572</v>
      </c>
      <c r="B505" s="2" t="s">
        <v>649</v>
      </c>
      <c r="C505" s="2" t="s">
        <v>660</v>
      </c>
      <c r="D505" s="2" t="s">
        <v>77</v>
      </c>
      <c r="F505" s="2" t="s">
        <v>30</v>
      </c>
      <c r="G505" s="2" t="n">
        <f aca="false">H505</f>
        <v>87</v>
      </c>
      <c r="H505" s="2" t="n">
        <v>87</v>
      </c>
      <c r="J505" s="2" t="s">
        <v>80</v>
      </c>
      <c r="K505" s="2"/>
    </row>
    <row r="506" customFormat="false" ht="12.8" hidden="false" customHeight="false" outlineLevel="0" collapsed="false">
      <c r="A506" s="2" t="s">
        <v>572</v>
      </c>
      <c r="B506" s="2" t="s">
        <v>649</v>
      </c>
      <c r="C506" s="2" t="s">
        <v>661</v>
      </c>
      <c r="D506" s="2" t="s">
        <v>77</v>
      </c>
      <c r="E506" s="2" t="s">
        <v>662</v>
      </c>
      <c r="F506" s="2" t="s">
        <v>30</v>
      </c>
      <c r="G506" s="2"/>
      <c r="M506" s="2" t="s">
        <v>660</v>
      </c>
    </row>
    <row r="507" customFormat="false" ht="12.8" hidden="false" customHeight="false" outlineLevel="0" collapsed="false">
      <c r="A507" s="2" t="s">
        <v>572</v>
      </c>
      <c r="B507" s="2" t="s">
        <v>649</v>
      </c>
      <c r="C507" s="2" t="s">
        <v>663</v>
      </c>
      <c r="D507" s="2" t="s">
        <v>77</v>
      </c>
      <c r="F507" s="2" t="s">
        <v>30</v>
      </c>
      <c r="G507" s="2" t="n">
        <f aca="false">H507</f>
        <v>35</v>
      </c>
      <c r="H507" s="2" t="n">
        <v>35</v>
      </c>
      <c r="M507" s="2" t="s">
        <v>660</v>
      </c>
    </row>
    <row r="508" customFormat="false" ht="12.8" hidden="false" customHeight="false" outlineLevel="0" collapsed="false">
      <c r="A508" s="2" t="s">
        <v>572</v>
      </c>
      <c r="B508" s="2" t="s">
        <v>664</v>
      </c>
      <c r="C508" s="2" t="s">
        <v>665</v>
      </c>
      <c r="D508" s="2" t="s">
        <v>57</v>
      </c>
      <c r="F508" s="2" t="s">
        <v>30</v>
      </c>
      <c r="G508" s="2"/>
      <c r="M508" s="2" t="s">
        <v>580</v>
      </c>
    </row>
    <row r="509" customFormat="false" ht="12.8" hidden="false" customHeight="false" outlineLevel="0" collapsed="false">
      <c r="A509" s="2" t="s">
        <v>572</v>
      </c>
      <c r="B509" s="2" t="s">
        <v>664</v>
      </c>
      <c r="C509" s="2" t="s">
        <v>666</v>
      </c>
      <c r="D509" s="2" t="s">
        <v>68</v>
      </c>
      <c r="E509" s="1" t="s">
        <v>667</v>
      </c>
      <c r="F509" s="2" t="s">
        <v>30</v>
      </c>
      <c r="G509" s="2"/>
    </row>
    <row r="510" customFormat="false" ht="12.8" hidden="false" customHeight="false" outlineLevel="0" collapsed="false">
      <c r="A510" s="2" t="s">
        <v>572</v>
      </c>
      <c r="B510" s="2" t="s">
        <v>664</v>
      </c>
      <c r="C510" s="2" t="s">
        <v>668</v>
      </c>
      <c r="D510" s="2" t="s">
        <v>120</v>
      </c>
      <c r="E510" s="2" t="s">
        <v>120</v>
      </c>
      <c r="F510" s="2" t="s">
        <v>23</v>
      </c>
      <c r="G510" s="2"/>
    </row>
    <row r="511" customFormat="false" ht="12.8" hidden="false" customHeight="false" outlineLevel="0" collapsed="false">
      <c r="A511" s="2" t="s">
        <v>572</v>
      </c>
      <c r="B511" s="2" t="s">
        <v>664</v>
      </c>
      <c r="C511" s="2" t="s">
        <v>669</v>
      </c>
      <c r="D511" s="2" t="s">
        <v>60</v>
      </c>
      <c r="E511" s="2" t="s">
        <v>644</v>
      </c>
      <c r="F511" s="2" t="s">
        <v>30</v>
      </c>
      <c r="G511" s="2"/>
    </row>
    <row r="512" customFormat="false" ht="12.8" hidden="false" customHeight="false" outlineLevel="0" collapsed="false">
      <c r="A512" s="2" t="s">
        <v>572</v>
      </c>
      <c r="B512" s="2" t="s">
        <v>670</v>
      </c>
      <c r="C512" s="2" t="s">
        <v>671</v>
      </c>
      <c r="D512" s="2" t="s">
        <v>53</v>
      </c>
      <c r="F512" s="2" t="s">
        <v>30</v>
      </c>
      <c r="G512" s="2" t="n">
        <f aca="false">H512</f>
        <v>93</v>
      </c>
      <c r="H512" s="2" t="n">
        <v>93</v>
      </c>
      <c r="I512" s="3" t="s">
        <v>65</v>
      </c>
      <c r="J512" s="2" t="s">
        <v>54</v>
      </c>
      <c r="K512" s="2"/>
      <c r="N512" s="2" t="s">
        <v>672</v>
      </c>
      <c r="Q512" s="1" t="s">
        <v>673</v>
      </c>
    </row>
    <row r="513" customFormat="false" ht="12.8" hidden="false" customHeight="false" outlineLevel="0" collapsed="false">
      <c r="A513" s="2" t="s">
        <v>572</v>
      </c>
      <c r="B513" s="2" t="s">
        <v>670</v>
      </c>
      <c r="C513" s="2" t="s">
        <v>672</v>
      </c>
      <c r="D513" s="2" t="s">
        <v>53</v>
      </c>
      <c r="F513" s="2" t="s">
        <v>30</v>
      </c>
      <c r="G513" s="2" t="n">
        <f aca="false">H513</f>
        <v>52</v>
      </c>
      <c r="H513" s="2" t="n">
        <v>52</v>
      </c>
      <c r="J513" s="2" t="s">
        <v>37</v>
      </c>
      <c r="K513" s="2"/>
      <c r="M513" s="2" t="s">
        <v>671</v>
      </c>
      <c r="Q513" s="2" t="s">
        <v>674</v>
      </c>
    </row>
    <row r="514" customFormat="false" ht="12.8" hidden="false" customHeight="false" outlineLevel="0" collapsed="false">
      <c r="A514" s="2" t="s">
        <v>572</v>
      </c>
      <c r="B514" s="2" t="s">
        <v>670</v>
      </c>
      <c r="C514" s="2" t="s">
        <v>675</v>
      </c>
      <c r="D514" s="2" t="s">
        <v>53</v>
      </c>
      <c r="F514" s="2" t="s">
        <v>30</v>
      </c>
      <c r="G514" s="2" t="n">
        <f aca="false">H514</f>
        <v>43</v>
      </c>
      <c r="H514" s="2" t="n">
        <v>43</v>
      </c>
      <c r="J514" s="2" t="s">
        <v>37</v>
      </c>
      <c r="K514" s="2"/>
      <c r="Q514" s="1" t="s">
        <v>673</v>
      </c>
    </row>
    <row r="515" customFormat="false" ht="12.8" hidden="false" customHeight="false" outlineLevel="0" collapsed="false">
      <c r="A515" s="2" t="s">
        <v>572</v>
      </c>
      <c r="B515" s="2" t="s">
        <v>670</v>
      </c>
      <c r="C515" s="2" t="s">
        <v>676</v>
      </c>
      <c r="D515" s="2" t="s">
        <v>53</v>
      </c>
      <c r="E515" s="2" t="s">
        <v>677</v>
      </c>
      <c r="F515" s="2" t="s">
        <v>30</v>
      </c>
      <c r="G515" s="2" t="n">
        <f aca="false">H515</f>
        <v>78</v>
      </c>
      <c r="H515" s="2" t="n">
        <v>78</v>
      </c>
      <c r="J515" s="2" t="s">
        <v>85</v>
      </c>
      <c r="K515" s="2"/>
      <c r="P515" s="2" t="s">
        <v>326</v>
      </c>
      <c r="Q515" s="2" t="s">
        <v>678</v>
      </c>
    </row>
    <row r="516" customFormat="false" ht="12.8" hidden="false" customHeight="false" outlineLevel="0" collapsed="false">
      <c r="A516" s="2" t="s">
        <v>572</v>
      </c>
      <c r="B516" s="2" t="s">
        <v>670</v>
      </c>
      <c r="C516" s="2" t="s">
        <v>679</v>
      </c>
      <c r="D516" s="2" t="s">
        <v>92</v>
      </c>
      <c r="F516" s="2" t="s">
        <v>30</v>
      </c>
      <c r="G516" s="2" t="n">
        <f aca="false">H516</f>
        <v>87</v>
      </c>
      <c r="H516" s="2" t="n">
        <v>87</v>
      </c>
      <c r="N516" s="2" t="s">
        <v>680</v>
      </c>
    </row>
    <row r="517" customFormat="false" ht="12.8" hidden="false" customHeight="false" outlineLevel="0" collapsed="false">
      <c r="A517" s="2" t="s">
        <v>572</v>
      </c>
      <c r="B517" s="2" t="s">
        <v>670</v>
      </c>
      <c r="C517" s="2" t="s">
        <v>681</v>
      </c>
      <c r="D517" s="2" t="s">
        <v>57</v>
      </c>
      <c r="F517" s="2" t="s">
        <v>23</v>
      </c>
      <c r="G517" s="2" t="n">
        <f aca="false">H517</f>
        <v>46</v>
      </c>
      <c r="H517" s="2" t="n">
        <v>46</v>
      </c>
      <c r="L517" s="1" t="s">
        <v>682</v>
      </c>
      <c r="M517" s="1" t="s">
        <v>683</v>
      </c>
    </row>
    <row r="518" customFormat="false" ht="12.8" hidden="false" customHeight="false" outlineLevel="0" collapsed="false">
      <c r="A518" s="2" t="s">
        <v>572</v>
      </c>
      <c r="B518" s="2" t="s">
        <v>684</v>
      </c>
      <c r="D518" s="3" t="s">
        <v>53</v>
      </c>
      <c r="J518" s="2" t="s">
        <v>37</v>
      </c>
      <c r="K518" s="2"/>
      <c r="R518" s="2" t="s">
        <v>685</v>
      </c>
    </row>
    <row r="519" customFormat="false" ht="12.8" hidden="false" customHeight="false" outlineLevel="0" collapsed="false">
      <c r="A519" s="2" t="s">
        <v>572</v>
      </c>
      <c r="B519" s="2" t="s">
        <v>684</v>
      </c>
      <c r="D519" s="3" t="s">
        <v>83</v>
      </c>
      <c r="J519" s="2" t="s">
        <v>66</v>
      </c>
      <c r="K519" s="2"/>
    </row>
    <row r="520" customFormat="false" ht="12.8" hidden="false" customHeight="false" outlineLevel="0" collapsed="false">
      <c r="A520" s="2" t="s">
        <v>572</v>
      </c>
      <c r="B520" s="2" t="s">
        <v>686</v>
      </c>
      <c r="C520" s="2" t="s">
        <v>687</v>
      </c>
      <c r="D520" s="2" t="s">
        <v>77</v>
      </c>
      <c r="F520" s="2" t="s">
        <v>23</v>
      </c>
      <c r="G520" s="2"/>
      <c r="J520" s="2" t="s">
        <v>688</v>
      </c>
      <c r="K520" s="2"/>
    </row>
    <row r="521" customFormat="false" ht="12.8" hidden="false" customHeight="false" outlineLevel="0" collapsed="false">
      <c r="A521" s="2" t="s">
        <v>572</v>
      </c>
      <c r="B521" s="2" t="s">
        <v>686</v>
      </c>
      <c r="D521" s="2" t="s">
        <v>77</v>
      </c>
    </row>
    <row r="522" customFormat="false" ht="12.8" hidden="false" customHeight="false" outlineLevel="0" collapsed="false">
      <c r="A522" s="2" t="s">
        <v>572</v>
      </c>
      <c r="B522" s="2" t="s">
        <v>686</v>
      </c>
      <c r="D522" s="2" t="s">
        <v>77</v>
      </c>
    </row>
    <row r="523" customFormat="false" ht="12.8" hidden="false" customHeight="false" outlineLevel="0" collapsed="false">
      <c r="A523" s="2" t="s">
        <v>572</v>
      </c>
      <c r="B523" s="2" t="s">
        <v>689</v>
      </c>
      <c r="C523" s="2" t="s">
        <v>690</v>
      </c>
      <c r="D523" s="2" t="s">
        <v>57</v>
      </c>
      <c r="F523" s="2" t="s">
        <v>30</v>
      </c>
      <c r="G523" s="2" t="n">
        <f aca="false">H523</f>
        <v>80</v>
      </c>
      <c r="H523" s="2" t="n">
        <v>80</v>
      </c>
    </row>
    <row r="524" customFormat="false" ht="12.8" hidden="false" customHeight="false" outlineLevel="0" collapsed="false">
      <c r="A524" s="2" t="s">
        <v>572</v>
      </c>
      <c r="B524" s="2" t="s">
        <v>689</v>
      </c>
      <c r="C524" s="2" t="s">
        <v>691</v>
      </c>
      <c r="D524" s="2" t="s">
        <v>68</v>
      </c>
      <c r="F524" s="2" t="s">
        <v>23</v>
      </c>
      <c r="G524" s="2" t="n">
        <f aca="false">H524</f>
        <v>65</v>
      </c>
      <c r="H524" s="2" t="n">
        <v>65</v>
      </c>
      <c r="Q524" s="2" t="s">
        <v>692</v>
      </c>
    </row>
    <row r="525" customFormat="false" ht="12.8" hidden="false" customHeight="false" outlineLevel="0" collapsed="false">
      <c r="A525" s="2" t="s">
        <v>572</v>
      </c>
      <c r="B525" s="2" t="s">
        <v>689</v>
      </c>
      <c r="C525" s="2" t="s">
        <v>693</v>
      </c>
      <c r="D525" s="2" t="s">
        <v>60</v>
      </c>
      <c r="F525" s="2" t="s">
        <v>23</v>
      </c>
      <c r="G525" s="2" t="n">
        <f aca="false">H525</f>
        <v>29</v>
      </c>
      <c r="H525" s="2" t="n">
        <v>29</v>
      </c>
    </row>
    <row r="526" customFormat="false" ht="12.8" hidden="false" customHeight="false" outlineLevel="0" collapsed="false">
      <c r="A526" s="2" t="s">
        <v>572</v>
      </c>
      <c r="B526" s="2" t="s">
        <v>689</v>
      </c>
      <c r="C526" s="2" t="s">
        <v>694</v>
      </c>
      <c r="D526" s="2" t="s">
        <v>95</v>
      </c>
      <c r="F526" s="2" t="s">
        <v>23</v>
      </c>
      <c r="G526" s="2" t="n">
        <f aca="false">H526</f>
        <v>30</v>
      </c>
      <c r="H526" s="2" t="n">
        <v>30</v>
      </c>
    </row>
    <row r="527" customFormat="false" ht="12.8" hidden="false" customHeight="false" outlineLevel="0" collapsed="false">
      <c r="A527" s="2" t="s">
        <v>572</v>
      </c>
      <c r="B527" s="2" t="s">
        <v>689</v>
      </c>
      <c r="C527" s="2" t="s">
        <v>695</v>
      </c>
      <c r="D527" s="2" t="s">
        <v>186</v>
      </c>
      <c r="F527" s="2" t="s">
        <v>30</v>
      </c>
      <c r="G527" s="2" t="n">
        <f aca="false">H527</f>
        <v>25</v>
      </c>
      <c r="H527" s="2" t="n">
        <v>25</v>
      </c>
      <c r="M527" s="3" t="s">
        <v>696</v>
      </c>
    </row>
    <row r="528" customFormat="false" ht="12.8" hidden="false" customHeight="false" outlineLevel="0" collapsed="false">
      <c r="A528" s="2" t="s">
        <v>572</v>
      </c>
      <c r="B528" s="2" t="s">
        <v>689</v>
      </c>
      <c r="C528" s="2" t="s">
        <v>697</v>
      </c>
      <c r="D528" s="2" t="s">
        <v>92</v>
      </c>
      <c r="F528" s="2" t="s">
        <v>30</v>
      </c>
      <c r="G528" s="2" t="n">
        <f aca="false">H528</f>
        <v>25</v>
      </c>
      <c r="H528" s="2" t="n">
        <v>25</v>
      </c>
    </row>
    <row r="529" customFormat="false" ht="12.8" hidden="false" customHeight="false" outlineLevel="0" collapsed="false">
      <c r="A529" s="2" t="s">
        <v>572</v>
      </c>
      <c r="B529" s="2" t="s">
        <v>698</v>
      </c>
      <c r="C529" s="2" t="s">
        <v>699</v>
      </c>
      <c r="D529" s="2" t="s">
        <v>57</v>
      </c>
      <c r="F529" s="2" t="s">
        <v>30</v>
      </c>
      <c r="G529" s="2"/>
      <c r="I529" s="2" t="s">
        <v>65</v>
      </c>
      <c r="Q529" s="2" t="s">
        <v>700</v>
      </c>
      <c r="R529" s="1" t="s">
        <v>701</v>
      </c>
    </row>
    <row r="530" customFormat="false" ht="12.8" hidden="false" customHeight="false" outlineLevel="0" collapsed="false">
      <c r="A530" s="2" t="s">
        <v>572</v>
      </c>
      <c r="B530" s="2" t="s">
        <v>702</v>
      </c>
      <c r="D530" s="2" t="s">
        <v>77</v>
      </c>
      <c r="R530" s="1" t="s">
        <v>703</v>
      </c>
    </row>
    <row r="531" customFormat="false" ht="12.8" hidden="false" customHeight="false" outlineLevel="0" collapsed="false">
      <c r="A531" s="2" t="s">
        <v>572</v>
      </c>
      <c r="B531" s="2" t="s">
        <v>698</v>
      </c>
      <c r="D531" s="3" t="s">
        <v>21</v>
      </c>
    </row>
    <row r="532" customFormat="false" ht="12.8" hidden="false" customHeight="false" outlineLevel="0" collapsed="false">
      <c r="A532" s="2" t="s">
        <v>572</v>
      </c>
      <c r="B532" s="2" t="s">
        <v>698</v>
      </c>
      <c r="D532" s="3" t="s">
        <v>21</v>
      </c>
    </row>
    <row r="533" customFormat="false" ht="12.8" hidden="false" customHeight="false" outlineLevel="0" collapsed="false">
      <c r="A533" s="2" t="s">
        <v>572</v>
      </c>
      <c r="B533" s="2" t="s">
        <v>698</v>
      </c>
      <c r="D533" s="2" t="s">
        <v>60</v>
      </c>
    </row>
    <row r="534" customFormat="false" ht="12.8" hidden="false" customHeight="false" outlineLevel="0" collapsed="false">
      <c r="A534" s="2" t="s">
        <v>572</v>
      </c>
      <c r="B534" s="2" t="s">
        <v>698</v>
      </c>
      <c r="D534" s="2" t="s">
        <v>60</v>
      </c>
    </row>
    <row r="535" customFormat="false" ht="12.8" hidden="false" customHeight="false" outlineLevel="0" collapsed="false">
      <c r="A535" s="2" t="s">
        <v>572</v>
      </c>
      <c r="B535" s="2" t="s">
        <v>698</v>
      </c>
      <c r="D535" s="2" t="s">
        <v>83</v>
      </c>
      <c r="I535" s="3" t="s">
        <v>65</v>
      </c>
    </row>
    <row r="536" customFormat="false" ht="12.8" hidden="false" customHeight="false" outlineLevel="0" collapsed="false">
      <c r="A536" s="2" t="s">
        <v>572</v>
      </c>
      <c r="B536" s="2" t="s">
        <v>698</v>
      </c>
      <c r="D536" s="2" t="s">
        <v>83</v>
      </c>
    </row>
    <row r="537" customFormat="false" ht="12.8" hidden="false" customHeight="false" outlineLevel="0" collapsed="false">
      <c r="A537" s="2" t="s">
        <v>572</v>
      </c>
      <c r="B537" s="2" t="s">
        <v>698</v>
      </c>
      <c r="D537" s="2" t="s">
        <v>83</v>
      </c>
    </row>
    <row r="538" customFormat="false" ht="12.8" hidden="false" customHeight="false" outlineLevel="0" collapsed="false">
      <c r="A538" s="2" t="s">
        <v>572</v>
      </c>
      <c r="B538" s="2" t="s">
        <v>698</v>
      </c>
      <c r="D538" s="2" t="s">
        <v>83</v>
      </c>
    </row>
    <row r="539" customFormat="false" ht="12.8" hidden="false" customHeight="false" outlineLevel="0" collapsed="false">
      <c r="A539" s="2" t="s">
        <v>572</v>
      </c>
      <c r="B539" s="2" t="s">
        <v>698</v>
      </c>
      <c r="D539" s="2" t="s">
        <v>83</v>
      </c>
    </row>
    <row r="540" customFormat="false" ht="12.8" hidden="false" customHeight="false" outlineLevel="0" collapsed="false">
      <c r="A540" s="2" t="s">
        <v>572</v>
      </c>
      <c r="B540" s="2" t="s">
        <v>698</v>
      </c>
      <c r="D540" s="2" t="s">
        <v>83</v>
      </c>
    </row>
    <row r="541" customFormat="false" ht="12.8" hidden="false" customHeight="false" outlineLevel="0" collapsed="false">
      <c r="A541" s="2" t="s">
        <v>572</v>
      </c>
      <c r="B541" s="2" t="s">
        <v>698</v>
      </c>
      <c r="D541" s="2" t="s">
        <v>53</v>
      </c>
      <c r="J541" s="2" t="s">
        <v>37</v>
      </c>
      <c r="K541" s="2"/>
    </row>
    <row r="542" customFormat="false" ht="12.8" hidden="false" customHeight="false" outlineLevel="0" collapsed="false">
      <c r="A542" s="2" t="s">
        <v>572</v>
      </c>
      <c r="B542" s="2" t="s">
        <v>698</v>
      </c>
      <c r="D542" s="2" t="s">
        <v>53</v>
      </c>
      <c r="J542" s="2" t="s">
        <v>37</v>
      </c>
      <c r="K542" s="2"/>
    </row>
    <row r="543" customFormat="false" ht="12.8" hidden="false" customHeight="false" outlineLevel="0" collapsed="false">
      <c r="A543" s="2" t="s">
        <v>704</v>
      </c>
      <c r="B543" s="2" t="s">
        <v>705</v>
      </c>
      <c r="C543" s="2" t="s">
        <v>706</v>
      </c>
      <c r="D543" s="2" t="s">
        <v>53</v>
      </c>
      <c r="F543" s="2" t="s">
        <v>30</v>
      </c>
      <c r="G543" s="2" t="n">
        <f aca="false">H543</f>
        <v>122</v>
      </c>
      <c r="H543" s="2" t="n">
        <v>122</v>
      </c>
      <c r="I543" s="3" t="s">
        <v>65</v>
      </c>
      <c r="J543" s="2" t="s">
        <v>54</v>
      </c>
      <c r="K543" s="2"/>
      <c r="P543" s="2" t="s">
        <v>707</v>
      </c>
    </row>
    <row r="544" customFormat="false" ht="12.8" hidden="false" customHeight="false" outlineLevel="0" collapsed="false">
      <c r="A544" s="2" t="s">
        <v>704</v>
      </c>
      <c r="B544" s="2" t="s">
        <v>705</v>
      </c>
      <c r="C544" s="2" t="s">
        <v>708</v>
      </c>
      <c r="D544" s="2" t="s">
        <v>53</v>
      </c>
      <c r="F544" s="2" t="s">
        <v>30</v>
      </c>
      <c r="G544" s="2"/>
      <c r="J544" s="2" t="s">
        <v>709</v>
      </c>
      <c r="K544" s="2"/>
    </row>
    <row r="545" customFormat="false" ht="12.8" hidden="false" customHeight="false" outlineLevel="0" collapsed="false">
      <c r="A545" s="2" t="s">
        <v>704</v>
      </c>
      <c r="B545" s="2" t="s">
        <v>705</v>
      </c>
      <c r="C545" s="2" t="s">
        <v>710</v>
      </c>
      <c r="D545" s="2" t="s">
        <v>92</v>
      </c>
      <c r="E545" s="2" t="s">
        <v>711</v>
      </c>
      <c r="F545" s="2" t="s">
        <v>30</v>
      </c>
      <c r="G545" s="2" t="n">
        <f aca="false">H545</f>
        <v>117</v>
      </c>
      <c r="H545" s="2" t="n">
        <v>117</v>
      </c>
      <c r="P545" s="2" t="s">
        <v>712</v>
      </c>
    </row>
    <row r="546" customFormat="false" ht="12.8" hidden="false" customHeight="false" outlineLevel="0" collapsed="false">
      <c r="A546" s="2" t="s">
        <v>704</v>
      </c>
      <c r="B546" s="2" t="s">
        <v>705</v>
      </c>
      <c r="C546" s="2" t="s">
        <v>713</v>
      </c>
      <c r="D546" s="2" t="s">
        <v>92</v>
      </c>
      <c r="E546" s="2" t="s">
        <v>714</v>
      </c>
      <c r="F546" s="2" t="s">
        <v>30</v>
      </c>
      <c r="G546" s="2"/>
    </row>
    <row r="547" customFormat="false" ht="12.8" hidden="false" customHeight="false" outlineLevel="0" collapsed="false">
      <c r="A547" s="2" t="s">
        <v>704</v>
      </c>
      <c r="B547" s="2" t="s">
        <v>705</v>
      </c>
      <c r="C547" s="2" t="s">
        <v>715</v>
      </c>
      <c r="D547" s="2" t="s">
        <v>60</v>
      </c>
      <c r="E547" s="2" t="s">
        <v>716</v>
      </c>
      <c r="F547" s="2" t="s">
        <v>30</v>
      </c>
      <c r="G547" s="2"/>
    </row>
    <row r="548" customFormat="false" ht="12.8" hidden="false" customHeight="false" outlineLevel="0" collapsed="false">
      <c r="A548" s="2" t="s">
        <v>704</v>
      </c>
      <c r="B548" s="2" t="s">
        <v>705</v>
      </c>
      <c r="C548" s="2" t="s">
        <v>717</v>
      </c>
      <c r="D548" s="2" t="s">
        <v>68</v>
      </c>
      <c r="F548" s="2" t="s">
        <v>23</v>
      </c>
      <c r="G548" s="2" t="n">
        <f aca="false">H548</f>
        <v>119</v>
      </c>
      <c r="H548" s="2" t="n">
        <v>119</v>
      </c>
      <c r="N548" s="2" t="s">
        <v>718</v>
      </c>
      <c r="P548" s="2" t="s">
        <v>719</v>
      </c>
      <c r="Q548" s="2" t="s">
        <v>720</v>
      </c>
    </row>
    <row r="549" customFormat="false" ht="12.8" hidden="false" customHeight="false" outlineLevel="0" collapsed="false">
      <c r="A549" s="2" t="s">
        <v>704</v>
      </c>
      <c r="B549" s="2" t="s">
        <v>705</v>
      </c>
      <c r="C549" s="2" t="s">
        <v>721</v>
      </c>
      <c r="D549" s="2" t="s">
        <v>72</v>
      </c>
      <c r="E549" s="3" t="s">
        <v>722</v>
      </c>
      <c r="F549" s="2" t="s">
        <v>23</v>
      </c>
      <c r="G549" s="2"/>
      <c r="J549" s="2" t="s">
        <v>80</v>
      </c>
      <c r="K549" s="2"/>
    </row>
    <row r="550" customFormat="false" ht="12.8" hidden="false" customHeight="false" outlineLevel="0" collapsed="false">
      <c r="A550" s="2" t="s">
        <v>704</v>
      </c>
      <c r="B550" s="2" t="s">
        <v>705</v>
      </c>
      <c r="C550" s="2" t="s">
        <v>723</v>
      </c>
      <c r="D550" s="2" t="s">
        <v>101</v>
      </c>
      <c r="F550" s="2" t="s">
        <v>23</v>
      </c>
      <c r="G550" s="2"/>
    </row>
    <row r="551" customFormat="false" ht="12.8" hidden="false" customHeight="false" outlineLevel="0" collapsed="false">
      <c r="A551" s="2" t="s">
        <v>704</v>
      </c>
      <c r="B551" s="2" t="s">
        <v>705</v>
      </c>
      <c r="C551" s="2" t="s">
        <v>718</v>
      </c>
      <c r="D551" s="2" t="s">
        <v>68</v>
      </c>
      <c r="F551" s="2" t="s">
        <v>30</v>
      </c>
      <c r="G551" s="2" t="n">
        <v>76</v>
      </c>
      <c r="H551" s="2" t="s">
        <v>724</v>
      </c>
      <c r="J551" s="3" t="s">
        <v>37</v>
      </c>
      <c r="K551" s="3"/>
      <c r="L551" s="3"/>
      <c r="M551" s="2" t="s">
        <v>725</v>
      </c>
      <c r="Q551" s="2" t="s">
        <v>726</v>
      </c>
    </row>
    <row r="552" customFormat="false" ht="12.8" hidden="false" customHeight="false" outlineLevel="0" collapsed="false">
      <c r="A552" s="2" t="s">
        <v>704</v>
      </c>
      <c r="B552" s="2" t="s">
        <v>705</v>
      </c>
      <c r="C552" s="2" t="s">
        <v>727</v>
      </c>
      <c r="D552" s="2" t="s">
        <v>95</v>
      </c>
      <c r="F552" s="2" t="s">
        <v>30</v>
      </c>
      <c r="G552" s="2"/>
    </row>
    <row r="553" customFormat="false" ht="12.8" hidden="false" customHeight="false" outlineLevel="0" collapsed="false">
      <c r="A553" s="2" t="s">
        <v>704</v>
      </c>
      <c r="B553" s="2" t="s">
        <v>705</v>
      </c>
      <c r="D553" s="10" t="s">
        <v>77</v>
      </c>
    </row>
    <row r="554" customFormat="false" ht="12.8" hidden="false" customHeight="false" outlineLevel="0" collapsed="false">
      <c r="A554" s="2" t="s">
        <v>704</v>
      </c>
      <c r="B554" s="2" t="s">
        <v>705</v>
      </c>
      <c r="D554" s="10" t="s">
        <v>77</v>
      </c>
    </row>
    <row r="555" customFormat="false" ht="12.8" hidden="false" customHeight="false" outlineLevel="0" collapsed="false">
      <c r="A555" s="2" t="s">
        <v>704</v>
      </c>
      <c r="B555" s="2" t="s">
        <v>728</v>
      </c>
      <c r="C555" s="2" t="s">
        <v>729</v>
      </c>
      <c r="D555" s="2" t="s">
        <v>120</v>
      </c>
      <c r="E555" s="2" t="s">
        <v>120</v>
      </c>
      <c r="F555" s="2" t="s">
        <v>23</v>
      </c>
      <c r="G555" s="2" t="n">
        <f aca="false">H555</f>
        <v>70</v>
      </c>
      <c r="H555" s="2" t="n">
        <v>70</v>
      </c>
    </row>
    <row r="556" customFormat="false" ht="12.8" hidden="false" customHeight="false" outlineLevel="0" collapsed="false">
      <c r="A556" s="2" t="s">
        <v>704</v>
      </c>
      <c r="B556" s="2" t="s">
        <v>728</v>
      </c>
      <c r="C556" s="2" t="s">
        <v>730</v>
      </c>
      <c r="D556" s="2" t="s">
        <v>68</v>
      </c>
      <c r="F556" s="2" t="s">
        <v>23</v>
      </c>
      <c r="G556" s="2" t="n">
        <f aca="false">H556</f>
        <v>54</v>
      </c>
      <c r="H556" s="2" t="n">
        <v>54</v>
      </c>
      <c r="P556" s="2" t="s">
        <v>190</v>
      </c>
      <c r="Q556" s="2" t="s">
        <v>731</v>
      </c>
    </row>
    <row r="557" customFormat="false" ht="12.8" hidden="false" customHeight="false" outlineLevel="0" collapsed="false">
      <c r="A557" s="2" t="s">
        <v>704</v>
      </c>
      <c r="B557" s="2" t="s">
        <v>728</v>
      </c>
      <c r="C557" s="2" t="s">
        <v>732</v>
      </c>
      <c r="D557" s="2" t="s">
        <v>60</v>
      </c>
      <c r="E557" s="2" t="s">
        <v>733</v>
      </c>
      <c r="F557" s="2" t="s">
        <v>30</v>
      </c>
      <c r="G557" s="2" t="n">
        <f aca="false">H557</f>
        <v>71</v>
      </c>
      <c r="H557" s="2" t="n">
        <v>71</v>
      </c>
    </row>
    <row r="558" customFormat="false" ht="12.8" hidden="false" customHeight="false" outlineLevel="0" collapsed="false">
      <c r="A558" s="2" t="s">
        <v>704</v>
      </c>
      <c r="B558" s="2" t="s">
        <v>728</v>
      </c>
      <c r="C558" s="2" t="s">
        <v>734</v>
      </c>
      <c r="D558" s="2" t="s">
        <v>60</v>
      </c>
      <c r="E558" s="2" t="s">
        <v>733</v>
      </c>
      <c r="F558" s="2" t="s">
        <v>23</v>
      </c>
      <c r="G558" s="2"/>
    </row>
    <row r="559" customFormat="false" ht="12.8" hidden="false" customHeight="false" outlineLevel="0" collapsed="false">
      <c r="A559" s="2" t="s">
        <v>704</v>
      </c>
      <c r="B559" s="2" t="s">
        <v>728</v>
      </c>
      <c r="C559" s="2" t="s">
        <v>735</v>
      </c>
      <c r="D559" s="2" t="s">
        <v>101</v>
      </c>
      <c r="F559" s="2" t="s">
        <v>30</v>
      </c>
      <c r="G559" s="2"/>
    </row>
    <row r="560" customFormat="false" ht="12.8" hidden="false" customHeight="false" outlineLevel="0" collapsed="false">
      <c r="A560" s="2" t="s">
        <v>704</v>
      </c>
      <c r="B560" s="2" t="s">
        <v>728</v>
      </c>
      <c r="C560" s="2" t="s">
        <v>736</v>
      </c>
      <c r="D560" s="2" t="s">
        <v>68</v>
      </c>
      <c r="F560" s="2" t="s">
        <v>30</v>
      </c>
      <c r="G560" s="2"/>
      <c r="Q560" s="2" t="s">
        <v>737</v>
      </c>
    </row>
    <row r="561" customFormat="false" ht="12.8" hidden="false" customHeight="false" outlineLevel="0" collapsed="false">
      <c r="A561" s="2" t="s">
        <v>704</v>
      </c>
      <c r="B561" s="2" t="s">
        <v>728</v>
      </c>
      <c r="C561" s="2" t="s">
        <v>738</v>
      </c>
      <c r="D561" s="2" t="s">
        <v>83</v>
      </c>
      <c r="F561" s="2" t="s">
        <v>30</v>
      </c>
      <c r="G561" s="2"/>
    </row>
    <row r="562" customFormat="false" ht="12.8" hidden="false" customHeight="false" outlineLevel="0" collapsed="false">
      <c r="A562" s="2" t="s">
        <v>704</v>
      </c>
      <c r="B562" s="2" t="s">
        <v>728</v>
      </c>
      <c r="C562" s="2" t="s">
        <v>739</v>
      </c>
      <c r="D562" s="2" t="s">
        <v>68</v>
      </c>
      <c r="F562" s="2" t="s">
        <v>23</v>
      </c>
      <c r="G562" s="2"/>
      <c r="Q562" s="2" t="s">
        <v>740</v>
      </c>
    </row>
    <row r="563" customFormat="false" ht="12.8" hidden="false" customHeight="false" outlineLevel="0" collapsed="false">
      <c r="A563" s="2" t="s">
        <v>704</v>
      </c>
      <c r="B563" s="2" t="s">
        <v>741</v>
      </c>
      <c r="C563" s="2" t="s">
        <v>742</v>
      </c>
      <c r="D563" s="2" t="s">
        <v>68</v>
      </c>
      <c r="F563" s="2" t="s">
        <v>23</v>
      </c>
      <c r="G563" s="2" t="n">
        <f aca="false">H563</f>
        <v>139</v>
      </c>
      <c r="H563" s="2" t="n">
        <v>139</v>
      </c>
      <c r="I563" s="3" t="s">
        <v>65</v>
      </c>
      <c r="P563" s="2" t="s">
        <v>743</v>
      </c>
      <c r="Q563" s="2" t="s">
        <v>744</v>
      </c>
    </row>
    <row r="564" customFormat="false" ht="12.8" hidden="false" customHeight="false" outlineLevel="0" collapsed="false">
      <c r="A564" s="2" t="s">
        <v>704</v>
      </c>
      <c r="B564" s="2" t="s">
        <v>741</v>
      </c>
      <c r="C564" s="2" t="s">
        <v>745</v>
      </c>
      <c r="D564" s="2" t="s">
        <v>68</v>
      </c>
      <c r="F564" s="2" t="s">
        <v>30</v>
      </c>
      <c r="G564" s="2" t="n">
        <v>108</v>
      </c>
      <c r="H564" s="9" t="s">
        <v>630</v>
      </c>
      <c r="Q564" s="2" t="s">
        <v>746</v>
      </c>
    </row>
    <row r="565" customFormat="false" ht="12.8" hidden="false" customHeight="false" outlineLevel="0" collapsed="false">
      <c r="A565" s="2" t="s">
        <v>704</v>
      </c>
      <c r="B565" s="2" t="s">
        <v>741</v>
      </c>
      <c r="C565" s="2" t="s">
        <v>747</v>
      </c>
      <c r="D565" s="2" t="s">
        <v>68</v>
      </c>
      <c r="F565" s="2" t="s">
        <v>30</v>
      </c>
      <c r="G565" s="2" t="n">
        <f aca="false">H565</f>
        <v>152</v>
      </c>
      <c r="H565" s="2" t="n">
        <v>152</v>
      </c>
      <c r="Q565" s="2" t="s">
        <v>748</v>
      </c>
    </row>
    <row r="566" customFormat="false" ht="12.8" hidden="false" customHeight="false" outlineLevel="0" collapsed="false">
      <c r="A566" s="2" t="s">
        <v>704</v>
      </c>
      <c r="B566" s="2" t="s">
        <v>741</v>
      </c>
      <c r="C566" s="2" t="s">
        <v>749</v>
      </c>
      <c r="D566" s="2" t="s">
        <v>68</v>
      </c>
      <c r="F566" s="2" t="s">
        <v>23</v>
      </c>
      <c r="G566" s="2" t="n">
        <f aca="false">H566</f>
        <v>153</v>
      </c>
      <c r="H566" s="2" t="n">
        <v>153</v>
      </c>
      <c r="Q566" s="2" t="s">
        <v>750</v>
      </c>
    </row>
    <row r="567" customFormat="false" ht="12.8" hidden="false" customHeight="false" outlineLevel="0" collapsed="false">
      <c r="A567" s="2" t="s">
        <v>704</v>
      </c>
      <c r="B567" s="2" t="s">
        <v>741</v>
      </c>
      <c r="C567" s="2" t="s">
        <v>751</v>
      </c>
      <c r="D567" s="2" t="s">
        <v>68</v>
      </c>
      <c r="F567" s="2" t="s">
        <v>30</v>
      </c>
      <c r="G567" s="2"/>
      <c r="Q567" s="2" t="s">
        <v>752</v>
      </c>
    </row>
    <row r="568" customFormat="false" ht="12.8" hidden="false" customHeight="false" outlineLevel="0" collapsed="false">
      <c r="A568" s="2" t="s">
        <v>704</v>
      </c>
      <c r="B568" s="2" t="s">
        <v>741</v>
      </c>
      <c r="C568" s="2" t="s">
        <v>753</v>
      </c>
      <c r="D568" s="2" t="s">
        <v>68</v>
      </c>
      <c r="F568" s="2" t="s">
        <v>23</v>
      </c>
      <c r="G568" s="2" t="n">
        <v>204</v>
      </c>
      <c r="H568" s="9" t="s">
        <v>754</v>
      </c>
      <c r="Q568" s="2" t="s">
        <v>755</v>
      </c>
    </row>
    <row r="569" customFormat="false" ht="12.8" hidden="false" customHeight="false" outlineLevel="0" collapsed="false">
      <c r="A569" s="2" t="s">
        <v>704</v>
      </c>
      <c r="B569" s="2" t="s">
        <v>756</v>
      </c>
      <c r="C569" s="2" t="s">
        <v>757</v>
      </c>
      <c r="D569" s="2" t="s">
        <v>92</v>
      </c>
      <c r="F569" s="2" t="s">
        <v>30</v>
      </c>
      <c r="G569" s="2" t="n">
        <f aca="false">H569</f>
        <v>101</v>
      </c>
      <c r="H569" s="2" t="n">
        <v>101</v>
      </c>
    </row>
    <row r="570" customFormat="false" ht="12.8" hidden="false" customHeight="false" outlineLevel="0" collapsed="false">
      <c r="A570" s="2" t="s">
        <v>704</v>
      </c>
      <c r="B570" s="2" t="s">
        <v>756</v>
      </c>
      <c r="C570" s="2" t="s">
        <v>758</v>
      </c>
      <c r="D570" s="2" t="s">
        <v>101</v>
      </c>
      <c r="F570" s="2" t="s">
        <v>23</v>
      </c>
      <c r="G570" s="2"/>
      <c r="N570" s="2" t="s">
        <v>759</v>
      </c>
    </row>
    <row r="571" customFormat="false" ht="12.8" hidden="false" customHeight="false" outlineLevel="0" collapsed="false">
      <c r="A571" s="2" t="s">
        <v>704</v>
      </c>
      <c r="B571" s="2" t="s">
        <v>756</v>
      </c>
      <c r="C571" s="2" t="s">
        <v>760</v>
      </c>
      <c r="D571" s="2" t="s">
        <v>186</v>
      </c>
      <c r="F571" s="2" t="s">
        <v>23</v>
      </c>
      <c r="G571" s="2"/>
      <c r="N571" s="2" t="s">
        <v>759</v>
      </c>
    </row>
    <row r="572" customFormat="false" ht="12.8" hidden="false" customHeight="false" outlineLevel="0" collapsed="false">
      <c r="A572" s="2" t="s">
        <v>704</v>
      </c>
      <c r="B572" s="2" t="s">
        <v>756</v>
      </c>
      <c r="C572" s="2" t="s">
        <v>761</v>
      </c>
      <c r="D572" s="2" t="s">
        <v>95</v>
      </c>
      <c r="F572" s="2" t="s">
        <v>30</v>
      </c>
      <c r="G572" s="2" t="n">
        <f aca="false">H572</f>
        <v>133</v>
      </c>
      <c r="H572" s="2" t="n">
        <v>133</v>
      </c>
    </row>
    <row r="573" customFormat="false" ht="12.8" hidden="false" customHeight="false" outlineLevel="0" collapsed="false">
      <c r="A573" s="2" t="s">
        <v>704</v>
      </c>
      <c r="B573" s="2" t="s">
        <v>756</v>
      </c>
      <c r="C573" s="2" t="s">
        <v>762</v>
      </c>
      <c r="D573" s="2" t="s">
        <v>186</v>
      </c>
      <c r="F573" s="2" t="s">
        <v>30</v>
      </c>
      <c r="G573" s="2" t="n">
        <v>69</v>
      </c>
      <c r="H573" s="2" t="s">
        <v>763</v>
      </c>
    </row>
    <row r="574" customFormat="false" ht="12.8" hidden="false" customHeight="false" outlineLevel="0" collapsed="false">
      <c r="A574" s="2" t="s">
        <v>704</v>
      </c>
      <c r="B574" s="2" t="s">
        <v>756</v>
      </c>
      <c r="C574" s="2" t="s">
        <v>764</v>
      </c>
      <c r="D574" s="2" t="s">
        <v>68</v>
      </c>
      <c r="F574" s="2" t="s">
        <v>23</v>
      </c>
      <c r="G574" s="2"/>
      <c r="Q574" s="2" t="s">
        <v>765</v>
      </c>
    </row>
    <row r="575" customFormat="false" ht="12.8" hidden="false" customHeight="false" outlineLevel="0" collapsed="false">
      <c r="A575" s="2" t="s">
        <v>704</v>
      </c>
      <c r="B575" s="2" t="s">
        <v>756</v>
      </c>
      <c r="C575" s="2" t="s">
        <v>766</v>
      </c>
      <c r="D575" s="2" t="s">
        <v>77</v>
      </c>
      <c r="F575" s="2" t="s">
        <v>30</v>
      </c>
      <c r="G575" s="2"/>
    </row>
    <row r="576" customFormat="false" ht="12.8" hidden="false" customHeight="false" outlineLevel="0" collapsed="false">
      <c r="A576" s="2" t="s">
        <v>704</v>
      </c>
      <c r="B576" s="2" t="s">
        <v>756</v>
      </c>
      <c r="C576" s="2" t="s">
        <v>767</v>
      </c>
      <c r="D576" s="2" t="s">
        <v>21</v>
      </c>
      <c r="F576" s="2" t="s">
        <v>30</v>
      </c>
      <c r="G576" s="2" t="n">
        <f aca="false">H576</f>
        <v>127</v>
      </c>
      <c r="H576" s="2" t="n">
        <v>127</v>
      </c>
    </row>
    <row r="577" customFormat="false" ht="12.8" hidden="false" customHeight="false" outlineLevel="0" collapsed="false">
      <c r="A577" s="2" t="s">
        <v>704</v>
      </c>
      <c r="B577" s="2" t="s">
        <v>768</v>
      </c>
      <c r="C577" s="1" t="s">
        <v>769</v>
      </c>
      <c r="D577" s="2" t="s">
        <v>68</v>
      </c>
      <c r="F577" s="1" t="s">
        <v>30</v>
      </c>
      <c r="I577" s="3" t="s">
        <v>65</v>
      </c>
      <c r="R577" s="8" t="s">
        <v>770</v>
      </c>
    </row>
    <row r="578" customFormat="false" ht="12.8" hidden="false" customHeight="false" outlineLevel="0" collapsed="false">
      <c r="A578" s="2" t="s">
        <v>704</v>
      </c>
      <c r="B578" s="2" t="s">
        <v>768</v>
      </c>
      <c r="C578" s="1" t="s">
        <v>771</v>
      </c>
      <c r="D578" s="2" t="s">
        <v>68</v>
      </c>
      <c r="F578" s="1" t="s">
        <v>23</v>
      </c>
      <c r="M578" s="1" t="s">
        <v>772</v>
      </c>
      <c r="Q578" s="1" t="s">
        <v>773</v>
      </c>
    </row>
    <row r="579" customFormat="false" ht="12.8" hidden="false" customHeight="false" outlineLevel="0" collapsed="false">
      <c r="A579" s="2" t="s">
        <v>704</v>
      </c>
      <c r="B579" s="2" t="s">
        <v>768</v>
      </c>
      <c r="C579" s="1" t="s">
        <v>774</v>
      </c>
      <c r="D579" s="2" t="s">
        <v>68</v>
      </c>
      <c r="F579" s="1" t="s">
        <v>30</v>
      </c>
      <c r="M579" s="1" t="s">
        <v>772</v>
      </c>
      <c r="Q579" s="2" t="s">
        <v>740</v>
      </c>
    </row>
    <row r="580" customFormat="false" ht="12.8" hidden="false" customHeight="false" outlineLevel="0" collapsed="false">
      <c r="A580" s="2" t="s">
        <v>704</v>
      </c>
      <c r="B580" s="2" t="s">
        <v>768</v>
      </c>
      <c r="C580" s="1" t="s">
        <v>775</v>
      </c>
      <c r="D580" s="2" t="s">
        <v>68</v>
      </c>
      <c r="F580" s="1" t="s">
        <v>23</v>
      </c>
      <c r="M580" s="1" t="s">
        <v>776</v>
      </c>
      <c r="Q580" s="1" t="s">
        <v>777</v>
      </c>
    </row>
    <row r="581" customFormat="false" ht="12.8" hidden="false" customHeight="false" outlineLevel="0" collapsed="false">
      <c r="A581" s="2" t="s">
        <v>704</v>
      </c>
      <c r="B581" s="2" t="s">
        <v>768</v>
      </c>
      <c r="C581" s="1" t="s">
        <v>778</v>
      </c>
      <c r="D581" s="2" t="s">
        <v>68</v>
      </c>
      <c r="F581" s="1" t="s">
        <v>23</v>
      </c>
      <c r="M581" s="1" t="s">
        <v>779</v>
      </c>
    </row>
    <row r="582" customFormat="false" ht="12.8" hidden="false" customHeight="false" outlineLevel="0" collapsed="false">
      <c r="A582" s="2" t="s">
        <v>704</v>
      </c>
      <c r="B582" s="2" t="s">
        <v>768</v>
      </c>
      <c r="C582" s="1" t="s">
        <v>780</v>
      </c>
      <c r="D582" s="2" t="s">
        <v>68</v>
      </c>
      <c r="F582" s="1" t="s">
        <v>23</v>
      </c>
      <c r="M582" s="1" t="s">
        <v>781</v>
      </c>
    </row>
    <row r="583" customFormat="false" ht="12.8" hidden="false" customHeight="false" outlineLevel="0" collapsed="false">
      <c r="A583" s="2" t="s">
        <v>704</v>
      </c>
      <c r="B583" s="2" t="s">
        <v>782</v>
      </c>
      <c r="D583" s="10" t="s">
        <v>60</v>
      </c>
      <c r="E583" s="3" t="s">
        <v>61</v>
      </c>
      <c r="J583" s="3" t="s">
        <v>37</v>
      </c>
      <c r="K583" s="3"/>
      <c r="L583" s="3"/>
    </row>
    <row r="584" customFormat="false" ht="12.8" hidden="false" customHeight="false" outlineLevel="0" collapsed="false">
      <c r="A584" s="2" t="s">
        <v>704</v>
      </c>
      <c r="B584" s="2" t="s">
        <v>782</v>
      </c>
      <c r="D584" s="10" t="s">
        <v>60</v>
      </c>
      <c r="E584" s="3"/>
      <c r="J584" s="3"/>
      <c r="K584" s="3"/>
      <c r="L584" s="3"/>
    </row>
    <row r="585" customFormat="false" ht="12.8" hidden="false" customHeight="false" outlineLevel="0" collapsed="false">
      <c r="A585" s="2" t="s">
        <v>704</v>
      </c>
      <c r="B585" s="2" t="s">
        <v>782</v>
      </c>
      <c r="D585" s="10" t="s">
        <v>60</v>
      </c>
      <c r="E585" s="3"/>
      <c r="J585" s="3"/>
      <c r="K585" s="3"/>
      <c r="L585" s="3"/>
    </row>
    <row r="586" customFormat="false" ht="12.8" hidden="false" customHeight="false" outlineLevel="0" collapsed="false">
      <c r="A586" s="2" t="s">
        <v>704</v>
      </c>
      <c r="B586" s="2" t="s">
        <v>783</v>
      </c>
      <c r="D586" s="3" t="s">
        <v>83</v>
      </c>
      <c r="I586" s="3"/>
    </row>
    <row r="587" customFormat="false" ht="12.8" hidden="false" customHeight="false" outlineLevel="0" collapsed="false">
      <c r="A587" s="2" t="s">
        <v>704</v>
      </c>
      <c r="B587" s="2" t="s">
        <v>783</v>
      </c>
      <c r="D587" s="3" t="s">
        <v>83</v>
      </c>
    </row>
    <row r="588" customFormat="false" ht="12.8" hidden="false" customHeight="false" outlineLevel="0" collapsed="false">
      <c r="A588" s="2" t="s">
        <v>704</v>
      </c>
      <c r="B588" s="2" t="s">
        <v>783</v>
      </c>
      <c r="D588" s="3" t="s">
        <v>83</v>
      </c>
    </row>
    <row r="589" customFormat="false" ht="12.8" hidden="false" customHeight="false" outlineLevel="0" collapsed="false">
      <c r="A589" s="2" t="s">
        <v>704</v>
      </c>
      <c r="B589" s="2" t="s">
        <v>783</v>
      </c>
      <c r="D589" s="3" t="s">
        <v>83</v>
      </c>
    </row>
    <row r="590" customFormat="false" ht="12.8" hidden="false" customHeight="false" outlineLevel="0" collapsed="false">
      <c r="A590" s="2" t="s">
        <v>704</v>
      </c>
      <c r="B590" s="2" t="s">
        <v>783</v>
      </c>
      <c r="D590" s="3" t="s">
        <v>83</v>
      </c>
    </row>
    <row r="591" customFormat="false" ht="12.8" hidden="false" customHeight="false" outlineLevel="0" collapsed="false">
      <c r="A591" s="2" t="s">
        <v>704</v>
      </c>
      <c r="B591" s="2" t="s">
        <v>783</v>
      </c>
      <c r="D591" s="3" t="s">
        <v>83</v>
      </c>
    </row>
    <row r="592" customFormat="false" ht="12.8" hidden="false" customHeight="false" outlineLevel="0" collapsed="false">
      <c r="A592" s="2" t="s">
        <v>704</v>
      </c>
      <c r="B592" s="2" t="s">
        <v>783</v>
      </c>
      <c r="D592" s="3" t="s">
        <v>53</v>
      </c>
      <c r="J592" s="1" t="s">
        <v>37</v>
      </c>
      <c r="K592" s="1"/>
    </row>
    <row r="593" customFormat="false" ht="12.8" hidden="false" customHeight="false" outlineLevel="0" collapsed="false">
      <c r="A593" s="2" t="s">
        <v>704</v>
      </c>
      <c r="B593" s="2" t="s">
        <v>783</v>
      </c>
      <c r="D593" s="3" t="s">
        <v>53</v>
      </c>
      <c r="J593" s="1" t="s">
        <v>37</v>
      </c>
      <c r="K593" s="1"/>
    </row>
    <row r="594" customFormat="false" ht="12.8" hidden="false" customHeight="false" outlineLevel="0" collapsed="false">
      <c r="A594" s="2" t="s">
        <v>704</v>
      </c>
      <c r="B594" s="2" t="s">
        <v>783</v>
      </c>
      <c r="C594" s="1" t="s">
        <v>784</v>
      </c>
      <c r="D594" s="2" t="s">
        <v>92</v>
      </c>
      <c r="F594" s="1" t="s">
        <v>30</v>
      </c>
      <c r="G594" s="1" t="n">
        <v>34</v>
      </c>
      <c r="H594" s="1" t="n">
        <v>34</v>
      </c>
      <c r="J594" s="1"/>
      <c r="K594" s="1"/>
      <c r="M594" s="1" t="s">
        <v>785</v>
      </c>
      <c r="R594" s="1" t="s">
        <v>786</v>
      </c>
    </row>
    <row r="595" customFormat="false" ht="12.8" hidden="false" customHeight="false" outlineLevel="0" collapsed="false">
      <c r="A595" s="2" t="s">
        <v>704</v>
      </c>
      <c r="B595" s="2" t="s">
        <v>783</v>
      </c>
      <c r="D595" s="3" t="s">
        <v>57</v>
      </c>
    </row>
    <row r="596" customFormat="false" ht="12.8" hidden="false" customHeight="false" outlineLevel="0" collapsed="false">
      <c r="A596" s="2" t="s">
        <v>704</v>
      </c>
      <c r="B596" s="2" t="s">
        <v>783</v>
      </c>
      <c r="D596" s="3" t="s">
        <v>57</v>
      </c>
    </row>
    <row r="597" customFormat="false" ht="12.8" hidden="false" customHeight="false" outlineLevel="0" collapsed="false">
      <c r="A597" s="2" t="s">
        <v>704</v>
      </c>
      <c r="B597" s="2" t="s">
        <v>783</v>
      </c>
      <c r="D597" s="3" t="s">
        <v>95</v>
      </c>
    </row>
    <row r="598" customFormat="false" ht="12.8" hidden="false" customHeight="false" outlineLevel="0" collapsed="false">
      <c r="A598" s="2" t="s">
        <v>704</v>
      </c>
      <c r="B598" s="2" t="s">
        <v>787</v>
      </c>
      <c r="D598" s="10" t="s">
        <v>60</v>
      </c>
      <c r="E598" s="3" t="s">
        <v>567</v>
      </c>
    </row>
    <row r="599" customFormat="false" ht="12.8" hidden="false" customHeight="false" outlineLevel="0" collapsed="false">
      <c r="A599" s="2" t="s">
        <v>704</v>
      </c>
      <c r="B599" s="2" t="s">
        <v>787</v>
      </c>
      <c r="D599" s="10" t="s">
        <v>60</v>
      </c>
      <c r="E599" s="3" t="s">
        <v>571</v>
      </c>
    </row>
    <row r="600" customFormat="false" ht="12.8" hidden="false" customHeight="false" outlineLevel="0" collapsed="false">
      <c r="A600" s="2" t="s">
        <v>704</v>
      </c>
      <c r="B600" s="2" t="s">
        <v>787</v>
      </c>
      <c r="D600" s="10" t="s">
        <v>60</v>
      </c>
      <c r="E600" s="3"/>
    </row>
    <row r="601" customFormat="false" ht="12.8" hidden="false" customHeight="false" outlineLevel="0" collapsed="false">
      <c r="A601" s="2" t="s">
        <v>704</v>
      </c>
      <c r="B601" s="2" t="s">
        <v>787</v>
      </c>
      <c r="D601" s="10" t="s">
        <v>60</v>
      </c>
    </row>
    <row r="602" customFormat="false" ht="12.8" hidden="false" customHeight="false" outlineLevel="0" collapsed="false">
      <c r="A602" s="2" t="s">
        <v>704</v>
      </c>
      <c r="B602" s="2" t="s">
        <v>787</v>
      </c>
      <c r="D602" s="10" t="s">
        <v>21</v>
      </c>
    </row>
    <row r="603" customFormat="false" ht="12.8" hidden="false" customHeight="false" outlineLevel="0" collapsed="false">
      <c r="A603" s="2" t="s">
        <v>704</v>
      </c>
      <c r="B603" s="2" t="s">
        <v>787</v>
      </c>
      <c r="C603" s="1" t="s">
        <v>788</v>
      </c>
      <c r="D603" s="2" t="s">
        <v>101</v>
      </c>
      <c r="P603" s="1" t="s">
        <v>789</v>
      </c>
      <c r="R603" s="1" t="s">
        <v>790</v>
      </c>
    </row>
    <row r="604" customFormat="false" ht="12.8" hidden="false" customHeight="false" outlineLevel="0" collapsed="false">
      <c r="A604" s="2" t="s">
        <v>704</v>
      </c>
      <c r="B604" s="2" t="s">
        <v>787</v>
      </c>
      <c r="D604" s="10" t="s">
        <v>77</v>
      </c>
    </row>
    <row r="605" customFormat="false" ht="12.8" hidden="false" customHeight="false" outlineLevel="0" collapsed="false">
      <c r="A605" s="2" t="s">
        <v>704</v>
      </c>
      <c r="B605" s="2" t="s">
        <v>787</v>
      </c>
      <c r="D605" s="10" t="s">
        <v>77</v>
      </c>
    </row>
    <row r="606" customFormat="false" ht="12.8" hidden="false" customHeight="false" outlineLevel="0" collapsed="false">
      <c r="A606" s="2" t="s">
        <v>704</v>
      </c>
      <c r="B606" s="2" t="s">
        <v>787</v>
      </c>
      <c r="D606" s="10" t="s">
        <v>77</v>
      </c>
    </row>
    <row r="607" customFormat="false" ht="12.8" hidden="false" customHeight="false" outlineLevel="0" collapsed="false">
      <c r="A607" s="2" t="s">
        <v>704</v>
      </c>
      <c r="B607" s="2" t="s">
        <v>787</v>
      </c>
      <c r="D607" s="10" t="s">
        <v>77</v>
      </c>
    </row>
    <row r="608" customFormat="false" ht="12.8" hidden="false" customHeight="false" outlineLevel="0" collapsed="false">
      <c r="A608" s="2" t="s">
        <v>791</v>
      </c>
      <c r="B608" s="2" t="s">
        <v>792</v>
      </c>
      <c r="C608" s="2" t="s">
        <v>793</v>
      </c>
      <c r="D608" s="2" t="s">
        <v>92</v>
      </c>
      <c r="F608" s="2" t="s">
        <v>23</v>
      </c>
      <c r="G608" s="2" t="n">
        <f aca="false">H608</f>
        <v>96</v>
      </c>
      <c r="H608" s="2" t="n">
        <v>96</v>
      </c>
      <c r="J608" s="1" t="s">
        <v>184</v>
      </c>
      <c r="P608" s="2" t="s">
        <v>148</v>
      </c>
    </row>
    <row r="609" customFormat="false" ht="12.8" hidden="false" customHeight="false" outlineLevel="0" collapsed="false">
      <c r="A609" s="2" t="s">
        <v>791</v>
      </c>
      <c r="B609" s="2" t="s">
        <v>792</v>
      </c>
      <c r="C609" s="2" t="s">
        <v>794</v>
      </c>
      <c r="D609" s="2" t="s">
        <v>92</v>
      </c>
      <c r="F609" s="2" t="s">
        <v>30</v>
      </c>
      <c r="G609" s="2" t="n">
        <f aca="false">H609</f>
        <v>54</v>
      </c>
      <c r="H609" s="2" t="n">
        <v>54</v>
      </c>
      <c r="M609" s="2" t="s">
        <v>793</v>
      </c>
      <c r="Q609" s="2" t="s">
        <v>795</v>
      </c>
    </row>
    <row r="610" customFormat="false" ht="12.8" hidden="false" customHeight="false" outlineLevel="0" collapsed="false">
      <c r="A610" s="2" t="s">
        <v>791</v>
      </c>
      <c r="B610" s="2" t="s">
        <v>792</v>
      </c>
      <c r="C610" s="2" t="s">
        <v>796</v>
      </c>
      <c r="D610" s="2" t="s">
        <v>95</v>
      </c>
      <c r="F610" s="2" t="s">
        <v>30</v>
      </c>
      <c r="G610" s="2" t="n">
        <f aca="false">H610</f>
        <v>77</v>
      </c>
      <c r="H610" s="2" t="n">
        <v>77</v>
      </c>
      <c r="Q610" s="2" t="s">
        <v>795</v>
      </c>
    </row>
    <row r="611" customFormat="false" ht="12.8" hidden="false" customHeight="false" outlineLevel="0" collapsed="false">
      <c r="A611" s="2" t="s">
        <v>791</v>
      </c>
      <c r="B611" s="2" t="s">
        <v>792</v>
      </c>
      <c r="D611" s="2" t="s">
        <v>21</v>
      </c>
      <c r="G611" s="2"/>
    </row>
    <row r="612" customFormat="false" ht="12.8" hidden="false" customHeight="false" outlineLevel="0" collapsed="false">
      <c r="A612" s="2" t="s">
        <v>791</v>
      </c>
      <c r="B612" s="2" t="s">
        <v>792</v>
      </c>
      <c r="D612" s="3" t="s">
        <v>21</v>
      </c>
      <c r="G612" s="2"/>
    </row>
    <row r="613" customFormat="false" ht="12.8" hidden="false" customHeight="false" outlineLevel="0" collapsed="false">
      <c r="A613" s="2" t="s">
        <v>791</v>
      </c>
      <c r="B613" s="2" t="s">
        <v>792</v>
      </c>
      <c r="C613" s="2" t="s">
        <v>797</v>
      </c>
      <c r="D613" s="2" t="s">
        <v>83</v>
      </c>
      <c r="E613" s="1" t="s">
        <v>88</v>
      </c>
      <c r="F613" s="2" t="s">
        <v>30</v>
      </c>
      <c r="G613" s="2" t="n">
        <f aca="false">H613</f>
        <v>84</v>
      </c>
      <c r="H613" s="2" t="n">
        <v>84</v>
      </c>
      <c r="N613" s="2" t="s">
        <v>798</v>
      </c>
      <c r="P613" s="1" t="s">
        <v>799</v>
      </c>
      <c r="Q613" s="2" t="s">
        <v>800</v>
      </c>
    </row>
    <row r="614" customFormat="false" ht="12.8" hidden="false" customHeight="false" outlineLevel="0" collapsed="false">
      <c r="A614" s="2" t="s">
        <v>791</v>
      </c>
      <c r="B614" s="2" t="s">
        <v>792</v>
      </c>
      <c r="C614" s="2" t="s">
        <v>801</v>
      </c>
      <c r="D614" s="2" t="s">
        <v>60</v>
      </c>
      <c r="E614" s="2" t="s">
        <v>802</v>
      </c>
      <c r="F614" s="2" t="s">
        <v>30</v>
      </c>
      <c r="G614" s="2" t="n">
        <f aca="false">H614</f>
        <v>41</v>
      </c>
      <c r="H614" s="2" t="n">
        <v>41</v>
      </c>
      <c r="Q614" s="2" t="s">
        <v>803</v>
      </c>
    </row>
    <row r="615" customFormat="false" ht="12.8" hidden="false" customHeight="false" outlineLevel="0" collapsed="false">
      <c r="A615" s="2" t="s">
        <v>791</v>
      </c>
      <c r="B615" s="2" t="s">
        <v>792</v>
      </c>
      <c r="D615" s="3" t="s">
        <v>60</v>
      </c>
      <c r="G615" s="2"/>
    </row>
    <row r="616" customFormat="false" ht="12.8" hidden="false" customHeight="false" outlineLevel="0" collapsed="false">
      <c r="A616" s="2" t="s">
        <v>791</v>
      </c>
      <c r="B616" s="2" t="s">
        <v>792</v>
      </c>
      <c r="D616" s="3" t="s">
        <v>60</v>
      </c>
      <c r="E616" s="1" t="s">
        <v>804</v>
      </c>
      <c r="G616" s="2"/>
    </row>
    <row r="617" customFormat="false" ht="12.8" hidden="false" customHeight="false" outlineLevel="0" collapsed="false">
      <c r="A617" s="2" t="s">
        <v>791</v>
      </c>
      <c r="B617" s="2" t="s">
        <v>805</v>
      </c>
      <c r="C617" s="2" t="s">
        <v>806</v>
      </c>
      <c r="D617" s="2" t="s">
        <v>83</v>
      </c>
      <c r="E617" s="2" t="s">
        <v>88</v>
      </c>
      <c r="F617" s="2" t="s">
        <v>30</v>
      </c>
      <c r="G617" s="2" t="n">
        <f aca="false">H617</f>
        <v>95</v>
      </c>
      <c r="H617" s="2" t="n">
        <v>95</v>
      </c>
      <c r="Q617" s="2" t="s">
        <v>807</v>
      </c>
    </row>
    <row r="618" customFormat="false" ht="12.8" hidden="false" customHeight="false" outlineLevel="0" collapsed="false">
      <c r="A618" s="2" t="s">
        <v>791</v>
      </c>
      <c r="B618" s="2" t="s">
        <v>805</v>
      </c>
      <c r="C618" s="2" t="s">
        <v>808</v>
      </c>
      <c r="D618" s="2" t="s">
        <v>92</v>
      </c>
      <c r="F618" s="2" t="s">
        <v>23</v>
      </c>
      <c r="G618" s="2" t="n">
        <f aca="false">H618</f>
        <v>40</v>
      </c>
      <c r="H618" s="2" t="n">
        <v>40</v>
      </c>
      <c r="P618" s="2" t="s">
        <v>809</v>
      </c>
    </row>
    <row r="619" customFormat="false" ht="12.8" hidden="false" customHeight="false" outlineLevel="0" collapsed="false">
      <c r="A619" s="2" t="s">
        <v>791</v>
      </c>
      <c r="B619" s="2" t="s">
        <v>805</v>
      </c>
      <c r="C619" s="2" t="s">
        <v>810</v>
      </c>
      <c r="D619" s="2" t="s">
        <v>186</v>
      </c>
      <c r="F619" s="2" t="s">
        <v>23</v>
      </c>
      <c r="G619" s="2" t="n">
        <f aca="false">H619</f>
        <v>35</v>
      </c>
      <c r="H619" s="2" t="n">
        <v>35</v>
      </c>
      <c r="N619" s="2"/>
      <c r="P619" s="2" t="s">
        <v>148</v>
      </c>
      <c r="Q619" s="2" t="s">
        <v>811</v>
      </c>
    </row>
    <row r="620" customFormat="false" ht="12.8" hidden="false" customHeight="false" outlineLevel="0" collapsed="false">
      <c r="A620" s="2" t="s">
        <v>791</v>
      </c>
      <c r="B620" s="2" t="s">
        <v>805</v>
      </c>
      <c r="C620" s="2" t="s">
        <v>812</v>
      </c>
      <c r="D620" s="2" t="s">
        <v>60</v>
      </c>
      <c r="E620" s="2" t="s">
        <v>571</v>
      </c>
      <c r="F620" s="2" t="s">
        <v>23</v>
      </c>
      <c r="G620" s="2" t="n">
        <f aca="false">H620</f>
        <v>60</v>
      </c>
      <c r="H620" s="2" t="n">
        <v>60</v>
      </c>
    </row>
    <row r="621" customFormat="false" ht="12.8" hidden="false" customHeight="false" outlineLevel="0" collapsed="false">
      <c r="A621" s="2" t="s">
        <v>791</v>
      </c>
      <c r="B621" s="2" t="s">
        <v>805</v>
      </c>
      <c r="D621" s="3" t="s">
        <v>57</v>
      </c>
      <c r="G621" s="2"/>
      <c r="I621" s="3" t="s">
        <v>65</v>
      </c>
      <c r="Q621" s="3" t="s">
        <v>811</v>
      </c>
    </row>
    <row r="622" customFormat="false" ht="12.8" hidden="false" customHeight="false" outlineLevel="0" collapsed="false">
      <c r="A622" s="2" t="s">
        <v>791</v>
      </c>
      <c r="B622" s="2" t="s">
        <v>805</v>
      </c>
      <c r="D622" s="3" t="s">
        <v>57</v>
      </c>
      <c r="G622" s="2"/>
    </row>
    <row r="623" customFormat="false" ht="12.8" hidden="false" customHeight="false" outlineLevel="0" collapsed="false">
      <c r="A623" s="2" t="s">
        <v>791</v>
      </c>
      <c r="B623" s="2" t="s">
        <v>813</v>
      </c>
      <c r="C623" s="2" t="s">
        <v>814</v>
      </c>
      <c r="D623" s="2" t="s">
        <v>83</v>
      </c>
      <c r="F623" s="2" t="s">
        <v>30</v>
      </c>
      <c r="G623" s="2" t="n">
        <f aca="false">H623</f>
        <v>135</v>
      </c>
      <c r="H623" s="2" t="n">
        <v>135</v>
      </c>
      <c r="I623" s="3"/>
      <c r="L623" s="2" t="s">
        <v>24</v>
      </c>
    </row>
    <row r="624" customFormat="false" ht="12.8" hidden="false" customHeight="false" outlineLevel="0" collapsed="false">
      <c r="A624" s="2" t="s">
        <v>791</v>
      </c>
      <c r="B624" s="2" t="s">
        <v>813</v>
      </c>
      <c r="C624" s="2" t="s">
        <v>815</v>
      </c>
      <c r="D624" s="2" t="s">
        <v>83</v>
      </c>
      <c r="F624" s="2" t="s">
        <v>30</v>
      </c>
      <c r="G624" s="2" t="n">
        <f aca="false">H624</f>
        <v>119</v>
      </c>
      <c r="H624" s="2" t="n">
        <v>119</v>
      </c>
      <c r="I624" s="3" t="s">
        <v>65</v>
      </c>
      <c r="Q624" s="2" t="s">
        <v>816</v>
      </c>
    </row>
    <row r="625" customFormat="false" ht="12.8" hidden="false" customHeight="false" outlineLevel="0" collapsed="false">
      <c r="A625" s="2" t="s">
        <v>791</v>
      </c>
      <c r="B625" s="2" t="s">
        <v>813</v>
      </c>
      <c r="C625" s="2" t="s">
        <v>817</v>
      </c>
      <c r="D625" s="2" t="s">
        <v>83</v>
      </c>
      <c r="F625" s="2" t="s">
        <v>23</v>
      </c>
      <c r="G625" s="2" t="n">
        <f aca="false">H625</f>
        <v>53</v>
      </c>
      <c r="H625" s="2" t="n">
        <v>53</v>
      </c>
    </row>
    <row r="626" customFormat="false" ht="12.8" hidden="false" customHeight="false" outlineLevel="0" collapsed="false">
      <c r="A626" s="2" t="s">
        <v>791</v>
      </c>
      <c r="B626" s="2" t="s">
        <v>813</v>
      </c>
      <c r="C626" s="2" t="s">
        <v>818</v>
      </c>
      <c r="D626" s="2" t="s">
        <v>101</v>
      </c>
      <c r="F626" s="2" t="s">
        <v>23</v>
      </c>
      <c r="G626" s="2" t="n">
        <f aca="false">H626</f>
        <v>113</v>
      </c>
      <c r="H626" s="2" t="n">
        <v>113</v>
      </c>
      <c r="M626" s="2" t="s">
        <v>819</v>
      </c>
      <c r="Q626" s="2" t="s">
        <v>820</v>
      </c>
    </row>
    <row r="627" customFormat="false" ht="12.8" hidden="false" customHeight="false" outlineLevel="0" collapsed="false">
      <c r="A627" s="2" t="s">
        <v>791</v>
      </c>
      <c r="B627" s="2" t="s">
        <v>813</v>
      </c>
      <c r="C627" s="2" t="s">
        <v>821</v>
      </c>
      <c r="D627" s="2" t="s">
        <v>53</v>
      </c>
      <c r="F627" s="2" t="s">
        <v>23</v>
      </c>
      <c r="G627" s="2"/>
      <c r="J627" s="2" t="s">
        <v>54</v>
      </c>
      <c r="K627" s="2"/>
      <c r="M627" s="2" t="s">
        <v>822</v>
      </c>
      <c r="Q627" s="2" t="s">
        <v>823</v>
      </c>
    </row>
    <row r="628" customFormat="false" ht="12.8" hidden="false" customHeight="false" outlineLevel="0" collapsed="false">
      <c r="A628" s="2" t="s">
        <v>791</v>
      </c>
      <c r="B628" s="2" t="s">
        <v>813</v>
      </c>
      <c r="D628" s="2" t="s">
        <v>83</v>
      </c>
      <c r="J628" s="3" t="s">
        <v>37</v>
      </c>
      <c r="K628" s="3"/>
      <c r="L628" s="3"/>
    </row>
    <row r="629" customFormat="false" ht="12.8" hidden="false" customHeight="false" outlineLevel="0" collapsed="false">
      <c r="A629" s="2" t="s">
        <v>791</v>
      </c>
      <c r="B629" s="2" t="s">
        <v>813</v>
      </c>
      <c r="D629" s="2" t="s">
        <v>83</v>
      </c>
    </row>
    <row r="630" customFormat="false" ht="12.8" hidden="false" customHeight="false" outlineLevel="0" collapsed="false">
      <c r="A630" s="2" t="s">
        <v>791</v>
      </c>
      <c r="B630" s="2" t="s">
        <v>813</v>
      </c>
      <c r="D630" s="2" t="s">
        <v>83</v>
      </c>
    </row>
    <row r="631" customFormat="false" ht="12.8" hidden="false" customHeight="false" outlineLevel="0" collapsed="false">
      <c r="A631" s="2" t="s">
        <v>791</v>
      </c>
      <c r="B631" s="2" t="s">
        <v>813</v>
      </c>
      <c r="D631" s="2" t="s">
        <v>83</v>
      </c>
    </row>
    <row r="632" customFormat="false" ht="12.8" hidden="false" customHeight="false" outlineLevel="0" collapsed="false">
      <c r="A632" s="2" t="s">
        <v>791</v>
      </c>
      <c r="B632" s="2" t="s">
        <v>813</v>
      </c>
      <c r="D632" s="2" t="s">
        <v>83</v>
      </c>
    </row>
    <row r="633" customFormat="false" ht="12.8" hidden="false" customHeight="false" outlineLevel="0" collapsed="false">
      <c r="A633" s="2" t="s">
        <v>791</v>
      </c>
      <c r="B633" s="2" t="s">
        <v>813</v>
      </c>
      <c r="D633" s="2" t="s">
        <v>83</v>
      </c>
    </row>
    <row r="634" customFormat="false" ht="12.8" hidden="false" customHeight="false" outlineLevel="0" collapsed="false">
      <c r="A634" s="2" t="s">
        <v>791</v>
      </c>
      <c r="B634" s="2" t="s">
        <v>813</v>
      </c>
      <c r="D634" s="3" t="s">
        <v>83</v>
      </c>
    </row>
    <row r="635" customFormat="false" ht="12.8" hidden="false" customHeight="false" outlineLevel="0" collapsed="false">
      <c r="A635" s="2" t="s">
        <v>791</v>
      </c>
      <c r="B635" s="2" t="s">
        <v>813</v>
      </c>
      <c r="D635" s="3" t="s">
        <v>60</v>
      </c>
    </row>
    <row r="636" customFormat="false" ht="12.8" hidden="false" customHeight="false" outlineLevel="0" collapsed="false">
      <c r="A636" s="2" t="s">
        <v>791</v>
      </c>
      <c r="B636" s="2" t="s">
        <v>813</v>
      </c>
      <c r="D636" s="3" t="s">
        <v>120</v>
      </c>
      <c r="E636" s="3" t="s">
        <v>120</v>
      </c>
    </row>
    <row r="637" customFormat="false" ht="12.8" hidden="false" customHeight="false" outlineLevel="0" collapsed="false">
      <c r="A637" s="2" t="s">
        <v>791</v>
      </c>
      <c r="B637" s="2" t="s">
        <v>813</v>
      </c>
      <c r="D637" s="3" t="s">
        <v>53</v>
      </c>
      <c r="G637" s="2" t="n">
        <f aca="false">H637</f>
        <v>30</v>
      </c>
      <c r="H637" s="3" t="n">
        <v>30</v>
      </c>
      <c r="J637" s="1" t="s">
        <v>37</v>
      </c>
      <c r="K637" s="1"/>
    </row>
    <row r="638" customFormat="false" ht="12.8" hidden="false" customHeight="false" outlineLevel="0" collapsed="false">
      <c r="A638" s="2" t="s">
        <v>791</v>
      </c>
      <c r="B638" s="7" t="s">
        <v>824</v>
      </c>
      <c r="C638" s="2" t="s">
        <v>819</v>
      </c>
      <c r="D638" s="2" t="s">
        <v>101</v>
      </c>
      <c r="F638" s="2" t="s">
        <v>23</v>
      </c>
      <c r="G638" s="2" t="n">
        <f aca="false">H638</f>
        <v>227</v>
      </c>
      <c r="H638" s="2" t="n">
        <v>227</v>
      </c>
      <c r="I638" s="3" t="s">
        <v>65</v>
      </c>
      <c r="J638" s="2" t="s">
        <v>215</v>
      </c>
      <c r="K638" s="2"/>
      <c r="N638" s="2" t="s">
        <v>825</v>
      </c>
      <c r="Q638" s="2" t="s">
        <v>820</v>
      </c>
    </row>
    <row r="639" customFormat="false" ht="12.8" hidden="false" customHeight="false" outlineLevel="0" collapsed="false">
      <c r="A639" s="2" t="s">
        <v>791</v>
      </c>
      <c r="B639" s="7" t="s">
        <v>824</v>
      </c>
      <c r="C639" s="2" t="s">
        <v>826</v>
      </c>
      <c r="D639" s="2" t="s">
        <v>60</v>
      </c>
      <c r="E639" s="2" t="s">
        <v>411</v>
      </c>
      <c r="F639" s="2" t="s">
        <v>23</v>
      </c>
      <c r="G639" s="2" t="n">
        <f aca="false">H639</f>
        <v>32</v>
      </c>
      <c r="H639" s="2" t="n">
        <v>32</v>
      </c>
    </row>
    <row r="640" customFormat="false" ht="12.8" hidden="false" customHeight="false" outlineLevel="0" collapsed="false">
      <c r="A640" s="2" t="s">
        <v>791</v>
      </c>
      <c r="B640" s="2" t="s">
        <v>827</v>
      </c>
      <c r="C640" s="6" t="s">
        <v>828</v>
      </c>
      <c r="D640" s="2" t="s">
        <v>92</v>
      </c>
      <c r="F640" s="2" t="s">
        <v>30</v>
      </c>
      <c r="G640" s="2" t="n">
        <f aca="false">H640</f>
        <v>114</v>
      </c>
      <c r="H640" s="2" t="n">
        <v>114</v>
      </c>
      <c r="I640" s="2" t="s">
        <v>65</v>
      </c>
      <c r="J640" s="1" t="s">
        <v>184</v>
      </c>
      <c r="P640" s="2" t="s">
        <v>829</v>
      </c>
    </row>
    <row r="641" customFormat="false" ht="12.8" hidden="false" customHeight="false" outlineLevel="0" collapsed="false">
      <c r="A641" s="2" t="s">
        <v>791</v>
      </c>
      <c r="B641" s="2" t="s">
        <v>827</v>
      </c>
      <c r="C641" s="2" t="s">
        <v>830</v>
      </c>
      <c r="D641" s="2" t="s">
        <v>92</v>
      </c>
      <c r="F641" s="2" t="s">
        <v>30</v>
      </c>
      <c r="G641" s="2" t="n">
        <f aca="false">H641</f>
        <v>67</v>
      </c>
      <c r="H641" s="2" t="n">
        <v>67</v>
      </c>
    </row>
    <row r="642" customFormat="false" ht="12.8" hidden="false" customHeight="false" outlineLevel="0" collapsed="false">
      <c r="A642" s="2" t="s">
        <v>791</v>
      </c>
      <c r="B642" s="2" t="s">
        <v>827</v>
      </c>
      <c r="C642" s="2" t="s">
        <v>831</v>
      </c>
      <c r="D642" s="2" t="s">
        <v>83</v>
      </c>
      <c r="F642" s="2" t="s">
        <v>30</v>
      </c>
      <c r="G642" s="2" t="n">
        <f aca="false">H642</f>
        <v>59</v>
      </c>
      <c r="H642" s="2" t="n">
        <v>59</v>
      </c>
      <c r="N642" s="2" t="s">
        <v>832</v>
      </c>
      <c r="Q642" s="1" t="s">
        <v>233</v>
      </c>
    </row>
    <row r="643" customFormat="false" ht="12.8" hidden="false" customHeight="false" outlineLevel="0" collapsed="false">
      <c r="A643" s="2" t="s">
        <v>791</v>
      </c>
      <c r="B643" s="2" t="s">
        <v>827</v>
      </c>
      <c r="C643" s="2" t="s">
        <v>833</v>
      </c>
      <c r="D643" s="2" t="s">
        <v>186</v>
      </c>
      <c r="F643" s="2" t="s">
        <v>23</v>
      </c>
      <c r="G643" s="2" t="n">
        <f aca="false">H643</f>
        <v>49</v>
      </c>
      <c r="H643" s="2" t="n">
        <v>49</v>
      </c>
      <c r="M643" s="3" t="s">
        <v>834</v>
      </c>
      <c r="N643" s="2" t="s">
        <v>835</v>
      </c>
      <c r="P643" s="2" t="s">
        <v>138</v>
      </c>
    </row>
    <row r="644" customFormat="false" ht="12.8" hidden="false" customHeight="false" outlineLevel="0" collapsed="false">
      <c r="A644" s="2" t="s">
        <v>791</v>
      </c>
      <c r="B644" s="2" t="s">
        <v>827</v>
      </c>
      <c r="C644" s="2" t="s">
        <v>836</v>
      </c>
      <c r="D644" s="2" t="s">
        <v>92</v>
      </c>
      <c r="F644" s="2" t="s">
        <v>23</v>
      </c>
      <c r="G644" s="2" t="n">
        <f aca="false">H644</f>
        <v>26</v>
      </c>
      <c r="H644" s="2" t="n">
        <v>26</v>
      </c>
      <c r="P644" s="2" t="s">
        <v>148</v>
      </c>
      <c r="Q644" s="1" t="s">
        <v>837</v>
      </c>
    </row>
    <row r="645" customFormat="false" ht="12.8" hidden="false" customHeight="false" outlineLevel="0" collapsed="false">
      <c r="A645" s="2" t="s">
        <v>791</v>
      </c>
      <c r="B645" s="2" t="s">
        <v>838</v>
      </c>
      <c r="C645" s="2" t="s">
        <v>839</v>
      </c>
      <c r="D645" s="2" t="s">
        <v>83</v>
      </c>
      <c r="F645" s="2" t="s">
        <v>30</v>
      </c>
      <c r="G645" s="2" t="n">
        <f aca="false">H645</f>
        <v>121</v>
      </c>
      <c r="H645" s="2" t="n">
        <v>121</v>
      </c>
      <c r="I645" s="3" t="s">
        <v>65</v>
      </c>
      <c r="J645" s="2" t="s">
        <v>840</v>
      </c>
      <c r="K645" s="2"/>
      <c r="Q645" s="2" t="s">
        <v>841</v>
      </c>
    </row>
    <row r="646" customFormat="false" ht="12.8" hidden="false" customHeight="false" outlineLevel="0" collapsed="false">
      <c r="A646" s="2" t="s">
        <v>791</v>
      </c>
      <c r="B646" s="2" t="s">
        <v>838</v>
      </c>
      <c r="C646" s="2" t="s">
        <v>842</v>
      </c>
      <c r="D646" s="2" t="s">
        <v>186</v>
      </c>
      <c r="F646" s="2" t="s">
        <v>30</v>
      </c>
      <c r="G646" s="2" t="n">
        <f aca="false">H646</f>
        <v>112</v>
      </c>
      <c r="H646" s="2" t="n">
        <v>112</v>
      </c>
      <c r="L646" s="2" t="s">
        <v>843</v>
      </c>
      <c r="N646" s="3" t="s">
        <v>844</v>
      </c>
      <c r="P646" s="2" t="s">
        <v>845</v>
      </c>
      <c r="Q646" s="2" t="s">
        <v>846</v>
      </c>
    </row>
    <row r="647" customFormat="false" ht="12.8" hidden="false" customHeight="false" outlineLevel="0" collapsed="false">
      <c r="A647" s="2" t="s">
        <v>791</v>
      </c>
      <c r="B647" s="2" t="s">
        <v>838</v>
      </c>
      <c r="C647" s="2" t="s">
        <v>847</v>
      </c>
      <c r="D647" s="2" t="s">
        <v>83</v>
      </c>
      <c r="F647" s="2" t="s">
        <v>23</v>
      </c>
      <c r="G647" s="2" t="n">
        <f aca="false">H647</f>
        <v>103</v>
      </c>
      <c r="H647" s="2" t="n">
        <v>103</v>
      </c>
      <c r="J647" s="2" t="s">
        <v>66</v>
      </c>
      <c r="K647" s="2"/>
      <c r="Q647" s="2" t="s">
        <v>841</v>
      </c>
    </row>
    <row r="648" customFormat="false" ht="12.8" hidden="false" customHeight="false" outlineLevel="0" collapsed="false">
      <c r="A648" s="2" t="s">
        <v>791</v>
      </c>
      <c r="B648" s="2" t="s">
        <v>838</v>
      </c>
      <c r="C648" s="2" t="s">
        <v>848</v>
      </c>
      <c r="D648" s="2" t="s">
        <v>83</v>
      </c>
      <c r="F648" s="2" t="s">
        <v>30</v>
      </c>
      <c r="G648" s="2" t="n">
        <f aca="false">H648</f>
        <v>87</v>
      </c>
      <c r="H648" s="2" t="n">
        <v>87</v>
      </c>
      <c r="J648" s="3" t="s">
        <v>37</v>
      </c>
      <c r="K648" s="3"/>
      <c r="L648" s="3" t="s">
        <v>62</v>
      </c>
      <c r="P648" s="2" t="s">
        <v>138</v>
      </c>
      <c r="Q648" s="2" t="s">
        <v>849</v>
      </c>
    </row>
    <row r="649" customFormat="false" ht="12.8" hidden="false" customHeight="false" outlineLevel="0" collapsed="false">
      <c r="A649" s="2" t="s">
        <v>791</v>
      </c>
      <c r="B649" s="2" t="s">
        <v>838</v>
      </c>
      <c r="C649" s="2" t="s">
        <v>850</v>
      </c>
      <c r="D649" s="2" t="s">
        <v>83</v>
      </c>
      <c r="F649" s="2" t="s">
        <v>30</v>
      </c>
      <c r="G649" s="2" t="n">
        <f aca="false">H649</f>
        <v>82</v>
      </c>
      <c r="H649" s="2" t="n">
        <v>82</v>
      </c>
      <c r="P649" s="2" t="s">
        <v>851</v>
      </c>
      <c r="Q649" s="2" t="s">
        <v>852</v>
      </c>
    </row>
    <row r="650" customFormat="false" ht="12.8" hidden="false" customHeight="false" outlineLevel="0" collapsed="false">
      <c r="A650" s="2" t="s">
        <v>791</v>
      </c>
      <c r="B650" s="2" t="s">
        <v>838</v>
      </c>
      <c r="C650" s="2" t="s">
        <v>853</v>
      </c>
      <c r="D650" s="2" t="s">
        <v>95</v>
      </c>
      <c r="F650" s="2" t="s">
        <v>30</v>
      </c>
      <c r="G650" s="2" t="n">
        <f aca="false">H650</f>
        <v>99</v>
      </c>
      <c r="H650" s="2" t="n">
        <v>99</v>
      </c>
      <c r="I650" s="3" t="s">
        <v>65</v>
      </c>
      <c r="Q650" s="2" t="s">
        <v>854</v>
      </c>
    </row>
    <row r="651" customFormat="false" ht="12.8" hidden="false" customHeight="false" outlineLevel="0" collapsed="false">
      <c r="A651" s="2" t="s">
        <v>791</v>
      </c>
      <c r="B651" s="2" t="s">
        <v>838</v>
      </c>
      <c r="C651" s="2" t="s">
        <v>855</v>
      </c>
      <c r="D651" s="2" t="s">
        <v>77</v>
      </c>
      <c r="F651" s="2" t="s">
        <v>30</v>
      </c>
      <c r="G651" s="2" t="n">
        <f aca="false">H651</f>
        <v>48</v>
      </c>
      <c r="H651" s="2" t="n">
        <v>48</v>
      </c>
      <c r="Q651" s="2" t="s">
        <v>722</v>
      </c>
    </row>
    <row r="652" customFormat="false" ht="12.8" hidden="false" customHeight="false" outlineLevel="0" collapsed="false">
      <c r="A652" s="2" t="s">
        <v>791</v>
      </c>
      <c r="B652" s="2" t="s">
        <v>838</v>
      </c>
      <c r="C652" s="1" t="s">
        <v>856</v>
      </c>
      <c r="D652" s="2" t="s">
        <v>57</v>
      </c>
      <c r="E652" s="2"/>
    </row>
    <row r="653" customFormat="false" ht="12.8" hidden="false" customHeight="false" outlineLevel="0" collapsed="false">
      <c r="A653" s="2" t="s">
        <v>791</v>
      </c>
      <c r="B653" s="2" t="s">
        <v>838</v>
      </c>
      <c r="D653" s="3" t="s">
        <v>120</v>
      </c>
      <c r="E653" s="2" t="s">
        <v>120</v>
      </c>
    </row>
    <row r="654" customFormat="false" ht="12.8" hidden="false" customHeight="false" outlineLevel="0" collapsed="false">
      <c r="A654" s="2" t="s">
        <v>791</v>
      </c>
      <c r="B654" s="2" t="s">
        <v>838</v>
      </c>
      <c r="D654" s="3" t="s">
        <v>21</v>
      </c>
    </row>
    <row r="655" customFormat="false" ht="12.8" hidden="false" customHeight="false" outlineLevel="0" collapsed="false">
      <c r="A655" s="2" t="s">
        <v>791</v>
      </c>
      <c r="B655" s="2" t="s">
        <v>838</v>
      </c>
      <c r="D655" s="2" t="s">
        <v>95</v>
      </c>
    </row>
    <row r="656" customFormat="false" ht="12.8" hidden="false" customHeight="false" outlineLevel="0" collapsed="false">
      <c r="A656" s="2" t="s">
        <v>791</v>
      </c>
      <c r="B656" s="2" t="s">
        <v>857</v>
      </c>
      <c r="C656" s="2" t="s">
        <v>858</v>
      </c>
      <c r="D656" s="2" t="s">
        <v>72</v>
      </c>
      <c r="E656" s="3" t="s">
        <v>73</v>
      </c>
      <c r="F656" s="2" t="s">
        <v>30</v>
      </c>
      <c r="G656" s="2" t="n">
        <f aca="false">H656</f>
        <v>172</v>
      </c>
      <c r="H656" s="2" t="n">
        <v>172</v>
      </c>
      <c r="I656" s="3" t="s">
        <v>65</v>
      </c>
      <c r="P656" s="2" t="s">
        <v>859</v>
      </c>
      <c r="Q656" s="2" t="s">
        <v>860</v>
      </c>
    </row>
    <row r="657" customFormat="false" ht="12.8" hidden="false" customHeight="false" outlineLevel="0" collapsed="false">
      <c r="A657" s="2" t="s">
        <v>791</v>
      </c>
      <c r="B657" s="2" t="s">
        <v>857</v>
      </c>
      <c r="C657" s="2" t="s">
        <v>861</v>
      </c>
      <c r="D657" s="2" t="s">
        <v>83</v>
      </c>
      <c r="F657" s="2" t="s">
        <v>30</v>
      </c>
      <c r="G657" s="2" t="n">
        <f aca="false">H657</f>
        <v>94</v>
      </c>
      <c r="H657" s="2" t="n">
        <v>94</v>
      </c>
      <c r="Q657" s="2" t="s">
        <v>862</v>
      </c>
    </row>
    <row r="658" customFormat="false" ht="12.8" hidden="false" customHeight="false" outlineLevel="0" collapsed="false">
      <c r="A658" s="2" t="s">
        <v>791</v>
      </c>
      <c r="B658" s="2" t="s">
        <v>857</v>
      </c>
      <c r="C658" s="2" t="s">
        <v>863</v>
      </c>
      <c r="D658" s="2" t="s">
        <v>60</v>
      </c>
      <c r="E658" s="2" t="s">
        <v>864</v>
      </c>
      <c r="F658" s="2" t="s">
        <v>23</v>
      </c>
      <c r="G658" s="2" t="n">
        <f aca="false">H658</f>
        <v>87</v>
      </c>
      <c r="H658" s="2" t="n">
        <v>87</v>
      </c>
      <c r="Q658" s="2" t="s">
        <v>865</v>
      </c>
    </row>
    <row r="659" customFormat="false" ht="12.8" hidden="false" customHeight="false" outlineLevel="0" collapsed="false">
      <c r="A659" s="2" t="s">
        <v>791</v>
      </c>
      <c r="B659" s="2" t="s">
        <v>857</v>
      </c>
      <c r="D659" s="2" t="s">
        <v>60</v>
      </c>
      <c r="E659" s="2" t="s">
        <v>864</v>
      </c>
    </row>
    <row r="660" customFormat="false" ht="12.8" hidden="false" customHeight="false" outlineLevel="0" collapsed="false">
      <c r="A660" s="2" t="s">
        <v>791</v>
      </c>
      <c r="B660" s="2" t="s">
        <v>857</v>
      </c>
      <c r="D660" s="2" t="s">
        <v>60</v>
      </c>
      <c r="E660" s="2" t="s">
        <v>864</v>
      </c>
    </row>
    <row r="661" customFormat="false" ht="12.8" hidden="false" customHeight="false" outlineLevel="0" collapsed="false">
      <c r="A661" s="2" t="s">
        <v>791</v>
      </c>
      <c r="B661" s="2" t="s">
        <v>857</v>
      </c>
      <c r="D661" s="3" t="s">
        <v>53</v>
      </c>
      <c r="E661" s="3" t="s">
        <v>677</v>
      </c>
      <c r="Q661" s="2" t="s">
        <v>866</v>
      </c>
    </row>
    <row r="662" customFormat="false" ht="12.8" hidden="false" customHeight="false" outlineLevel="0" collapsed="false">
      <c r="A662" s="2" t="s">
        <v>791</v>
      </c>
      <c r="B662" s="2" t="s">
        <v>857</v>
      </c>
      <c r="D662" s="3" t="s">
        <v>53</v>
      </c>
      <c r="E662" s="3" t="s">
        <v>677</v>
      </c>
      <c r="Q662" s="2" t="s">
        <v>866</v>
      </c>
    </row>
    <row r="663" customFormat="false" ht="12.8" hidden="false" customHeight="false" outlineLevel="0" collapsed="false">
      <c r="A663" s="2" t="s">
        <v>791</v>
      </c>
      <c r="B663" s="2" t="s">
        <v>867</v>
      </c>
      <c r="C663" s="2" t="s">
        <v>868</v>
      </c>
      <c r="D663" s="2" t="s">
        <v>21</v>
      </c>
      <c r="F663" s="2" t="s">
        <v>23</v>
      </c>
      <c r="G663" s="2" t="n">
        <f aca="false">H663</f>
        <v>89</v>
      </c>
      <c r="H663" s="2" t="n">
        <v>89</v>
      </c>
      <c r="I663" s="3" t="s">
        <v>65</v>
      </c>
      <c r="P663" s="2" t="s">
        <v>869</v>
      </c>
    </row>
    <row r="664" customFormat="false" ht="12.8" hidden="false" customHeight="false" outlineLevel="0" collapsed="false">
      <c r="A664" s="2" t="s">
        <v>791</v>
      </c>
      <c r="B664" s="2" t="s">
        <v>867</v>
      </c>
      <c r="C664" s="2" t="s">
        <v>870</v>
      </c>
      <c r="D664" s="2" t="s">
        <v>21</v>
      </c>
      <c r="F664" s="2" t="s">
        <v>30</v>
      </c>
      <c r="G664" s="2" t="n">
        <f aca="false">H664</f>
        <v>40</v>
      </c>
      <c r="H664" s="2" t="n">
        <v>40</v>
      </c>
      <c r="P664" s="2" t="s">
        <v>871</v>
      </c>
    </row>
    <row r="665" customFormat="false" ht="12.8" hidden="false" customHeight="false" outlineLevel="0" collapsed="false">
      <c r="A665" s="2" t="s">
        <v>791</v>
      </c>
      <c r="B665" s="2" t="s">
        <v>867</v>
      </c>
      <c r="C665" s="2" t="s">
        <v>872</v>
      </c>
      <c r="D665" s="2" t="s">
        <v>21</v>
      </c>
      <c r="F665" s="2" t="s">
        <v>30</v>
      </c>
      <c r="G665" s="2" t="n">
        <f aca="false">H665</f>
        <v>54</v>
      </c>
      <c r="H665" s="2" t="n">
        <v>54</v>
      </c>
      <c r="P665" s="2" t="s">
        <v>873</v>
      </c>
      <c r="Q665" s="2" t="s">
        <v>233</v>
      </c>
    </row>
    <row r="666" customFormat="false" ht="12.8" hidden="false" customHeight="false" outlineLevel="0" collapsed="false">
      <c r="A666" s="2" t="s">
        <v>791</v>
      </c>
      <c r="B666" s="2" t="s">
        <v>867</v>
      </c>
      <c r="D666" s="2" t="s">
        <v>21</v>
      </c>
      <c r="E666" s="2" t="s">
        <v>356</v>
      </c>
    </row>
    <row r="667" customFormat="false" ht="12.8" hidden="false" customHeight="false" outlineLevel="0" collapsed="false">
      <c r="A667" s="2" t="s">
        <v>791</v>
      </c>
      <c r="B667" s="2" t="s">
        <v>874</v>
      </c>
      <c r="C667" s="2" t="s">
        <v>875</v>
      </c>
      <c r="D667" s="2" t="s">
        <v>120</v>
      </c>
      <c r="E667" s="2" t="s">
        <v>120</v>
      </c>
      <c r="F667" s="2" t="s">
        <v>23</v>
      </c>
      <c r="G667" s="2" t="n">
        <f aca="false">H667</f>
        <v>92</v>
      </c>
      <c r="H667" s="2" t="n">
        <v>92</v>
      </c>
      <c r="I667" s="3" t="s">
        <v>65</v>
      </c>
      <c r="K667" s="1" t="s">
        <v>121</v>
      </c>
    </row>
    <row r="668" customFormat="false" ht="12.8" hidden="false" customHeight="false" outlineLevel="0" collapsed="false">
      <c r="A668" s="2" t="s">
        <v>791</v>
      </c>
      <c r="B668" s="2" t="s">
        <v>874</v>
      </c>
      <c r="C668" s="2" t="s">
        <v>876</v>
      </c>
      <c r="D668" s="2" t="s">
        <v>120</v>
      </c>
      <c r="E668" s="2" t="s">
        <v>120</v>
      </c>
      <c r="F668" s="2" t="s">
        <v>23</v>
      </c>
      <c r="G668" s="2" t="n">
        <f aca="false">H668</f>
        <v>28</v>
      </c>
      <c r="H668" s="2" t="n">
        <v>28</v>
      </c>
      <c r="K668" s="1" t="s">
        <v>659</v>
      </c>
      <c r="M668" s="2" t="s">
        <v>875</v>
      </c>
    </row>
    <row r="669" customFormat="false" ht="12.8" hidden="false" customHeight="false" outlineLevel="0" collapsed="false">
      <c r="A669" s="2" t="s">
        <v>791</v>
      </c>
      <c r="B669" s="2" t="s">
        <v>874</v>
      </c>
      <c r="C669" s="2" t="s">
        <v>877</v>
      </c>
      <c r="D669" s="2" t="s">
        <v>83</v>
      </c>
      <c r="F669" s="2" t="s">
        <v>30</v>
      </c>
      <c r="G669" s="2" t="n">
        <f aca="false">H669</f>
        <v>54</v>
      </c>
      <c r="H669" s="2" t="n">
        <v>54</v>
      </c>
      <c r="M669" s="2" t="s">
        <v>797</v>
      </c>
      <c r="Q669" s="2" t="s">
        <v>878</v>
      </c>
    </row>
    <row r="670" customFormat="false" ht="12.8" hidden="false" customHeight="false" outlineLevel="0" collapsed="false">
      <c r="A670" s="2" t="s">
        <v>791</v>
      </c>
      <c r="B670" s="2" t="s">
        <v>874</v>
      </c>
      <c r="C670" s="2" t="s">
        <v>879</v>
      </c>
      <c r="D670" s="2" t="s">
        <v>92</v>
      </c>
      <c r="F670" s="2" t="s">
        <v>30</v>
      </c>
      <c r="G670" s="2" t="n">
        <f aca="false">H670</f>
        <v>87</v>
      </c>
      <c r="H670" s="2" t="n">
        <v>87</v>
      </c>
      <c r="I670" s="3" t="s">
        <v>65</v>
      </c>
      <c r="P670" s="2" t="s">
        <v>880</v>
      </c>
    </row>
    <row r="671" customFormat="false" ht="12.8" hidden="false" customHeight="false" outlineLevel="0" collapsed="false">
      <c r="A671" s="2" t="s">
        <v>791</v>
      </c>
      <c r="B671" s="2" t="s">
        <v>874</v>
      </c>
      <c r="C671" s="2" t="s">
        <v>881</v>
      </c>
      <c r="D671" s="2" t="s">
        <v>57</v>
      </c>
      <c r="F671" s="2" t="s">
        <v>30</v>
      </c>
      <c r="G671" s="2" t="n">
        <f aca="false">H671</f>
        <v>44</v>
      </c>
      <c r="H671" s="2" t="n">
        <v>44</v>
      </c>
      <c r="P671" s="2" t="s">
        <v>882</v>
      </c>
    </row>
    <row r="672" customFormat="false" ht="12.8" hidden="false" customHeight="false" outlineLevel="0" collapsed="false">
      <c r="A672" s="2" t="s">
        <v>791</v>
      </c>
      <c r="B672" s="2" t="s">
        <v>883</v>
      </c>
      <c r="C672" s="2" t="s">
        <v>884</v>
      </c>
      <c r="D672" s="2" t="s">
        <v>101</v>
      </c>
      <c r="F672" s="2" t="s">
        <v>30</v>
      </c>
      <c r="G672" s="2" t="n">
        <f aca="false">H672</f>
        <v>66</v>
      </c>
      <c r="H672" s="2" t="n">
        <v>66</v>
      </c>
      <c r="P672" s="2" t="s">
        <v>885</v>
      </c>
      <c r="Q672" s="2" t="s">
        <v>886</v>
      </c>
    </row>
    <row r="673" customFormat="false" ht="12.8" hidden="false" customHeight="false" outlineLevel="0" collapsed="false">
      <c r="A673" s="2" t="s">
        <v>791</v>
      </c>
      <c r="B673" s="2" t="s">
        <v>883</v>
      </c>
      <c r="C673" s="2" t="s">
        <v>887</v>
      </c>
      <c r="D673" s="2" t="s">
        <v>101</v>
      </c>
      <c r="F673" s="2" t="s">
        <v>30</v>
      </c>
      <c r="G673" s="2" t="n">
        <f aca="false">H673</f>
        <v>68</v>
      </c>
      <c r="H673" s="2" t="n">
        <v>68</v>
      </c>
      <c r="P673" s="2" t="s">
        <v>888</v>
      </c>
      <c r="Q673" s="2" t="s">
        <v>889</v>
      </c>
    </row>
    <row r="674" customFormat="false" ht="12.8" hidden="false" customHeight="false" outlineLevel="0" collapsed="false">
      <c r="A674" s="2" t="s">
        <v>791</v>
      </c>
      <c r="B674" s="2" t="s">
        <v>883</v>
      </c>
      <c r="C674" s="2" t="s">
        <v>890</v>
      </c>
      <c r="D674" s="2" t="s">
        <v>101</v>
      </c>
      <c r="F674" s="2" t="s">
        <v>23</v>
      </c>
      <c r="G674" s="2" t="n">
        <f aca="false">H674</f>
        <v>63</v>
      </c>
      <c r="H674" s="2" t="n">
        <v>63</v>
      </c>
      <c r="M674" s="2" t="s">
        <v>891</v>
      </c>
      <c r="Q674" s="1" t="s">
        <v>892</v>
      </c>
    </row>
    <row r="675" customFormat="false" ht="12.8" hidden="false" customHeight="false" outlineLevel="0" collapsed="false">
      <c r="A675" s="2" t="s">
        <v>791</v>
      </c>
      <c r="B675" s="2" t="s">
        <v>883</v>
      </c>
      <c r="C675" s="2" t="s">
        <v>893</v>
      </c>
      <c r="D675" s="2" t="s">
        <v>72</v>
      </c>
      <c r="E675" s="1" t="s">
        <v>249</v>
      </c>
      <c r="F675" s="2" t="s">
        <v>30</v>
      </c>
      <c r="G675" s="2" t="n">
        <f aca="false">H675</f>
        <v>56</v>
      </c>
      <c r="H675" s="2" t="n">
        <v>56</v>
      </c>
      <c r="Q675" s="1" t="s">
        <v>894</v>
      </c>
    </row>
    <row r="676" customFormat="false" ht="12.8" hidden="false" customHeight="false" outlineLevel="0" collapsed="false">
      <c r="A676" s="2" t="s">
        <v>791</v>
      </c>
      <c r="B676" s="2" t="s">
        <v>895</v>
      </c>
      <c r="C676" s="2" t="s">
        <v>896</v>
      </c>
      <c r="D676" s="2" t="s">
        <v>77</v>
      </c>
      <c r="F676" s="2" t="s">
        <v>23</v>
      </c>
      <c r="G676" s="2" t="n">
        <f aca="false">H676</f>
        <v>59</v>
      </c>
      <c r="H676" s="2" t="n">
        <v>59</v>
      </c>
      <c r="J676" s="2" t="s">
        <v>80</v>
      </c>
      <c r="K676" s="2"/>
    </row>
    <row r="677" customFormat="false" ht="12.8" hidden="false" customHeight="false" outlineLevel="0" collapsed="false">
      <c r="A677" s="2" t="s">
        <v>791</v>
      </c>
      <c r="B677" s="2" t="s">
        <v>895</v>
      </c>
      <c r="C677" s="2" t="s">
        <v>897</v>
      </c>
      <c r="D677" s="2" t="s">
        <v>60</v>
      </c>
      <c r="F677" s="2" t="s">
        <v>30</v>
      </c>
      <c r="G677" s="2" t="n">
        <f aca="false">H677</f>
        <v>102</v>
      </c>
      <c r="H677" s="2" t="n">
        <v>102</v>
      </c>
    </row>
    <row r="678" customFormat="false" ht="12.8" hidden="false" customHeight="false" outlineLevel="0" collapsed="false">
      <c r="A678" s="2" t="s">
        <v>791</v>
      </c>
      <c r="B678" s="2" t="s">
        <v>895</v>
      </c>
      <c r="C678" s="2" t="s">
        <v>898</v>
      </c>
      <c r="D678" s="2" t="s">
        <v>57</v>
      </c>
      <c r="F678" s="2" t="s">
        <v>30</v>
      </c>
      <c r="G678" s="2" t="n">
        <f aca="false">H678</f>
        <v>42</v>
      </c>
      <c r="H678" s="2" t="n">
        <v>42</v>
      </c>
    </row>
    <row r="679" customFormat="false" ht="12.8" hidden="false" customHeight="false" outlineLevel="0" collapsed="false">
      <c r="A679" s="2" t="s">
        <v>791</v>
      </c>
      <c r="B679" s="2" t="s">
        <v>895</v>
      </c>
      <c r="C679" s="2" t="s">
        <v>899</v>
      </c>
      <c r="D679" s="2" t="s">
        <v>92</v>
      </c>
      <c r="F679" s="2" t="s">
        <v>23</v>
      </c>
      <c r="G679" s="2" t="n">
        <f aca="false">H679</f>
        <v>81</v>
      </c>
      <c r="H679" s="2" t="n">
        <v>81</v>
      </c>
    </row>
    <row r="680" customFormat="false" ht="12.8" hidden="false" customHeight="false" outlineLevel="0" collapsed="false">
      <c r="A680" s="2" t="s">
        <v>791</v>
      </c>
      <c r="B680" s="2" t="s">
        <v>895</v>
      </c>
      <c r="C680" s="2" t="s">
        <v>900</v>
      </c>
      <c r="D680" s="2" t="s">
        <v>92</v>
      </c>
      <c r="F680" s="2" t="s">
        <v>23</v>
      </c>
      <c r="G680" s="2" t="n">
        <f aca="false">H680</f>
        <v>73</v>
      </c>
      <c r="H680" s="2" t="n">
        <v>73</v>
      </c>
      <c r="J680" s="2" t="s">
        <v>66</v>
      </c>
      <c r="K680" s="2"/>
      <c r="M680" s="2" t="s">
        <v>901</v>
      </c>
      <c r="P680" s="2" t="s">
        <v>326</v>
      </c>
      <c r="Q680" s="1" t="s">
        <v>677</v>
      </c>
    </row>
    <row r="681" customFormat="false" ht="12.8" hidden="false" customHeight="false" outlineLevel="0" collapsed="false">
      <c r="A681" s="2" t="s">
        <v>791</v>
      </c>
      <c r="B681" s="2" t="s">
        <v>895</v>
      </c>
      <c r="C681" s="2" t="s">
        <v>902</v>
      </c>
      <c r="D681" s="2" t="s">
        <v>60</v>
      </c>
      <c r="E681" s="2" t="s">
        <v>567</v>
      </c>
      <c r="F681" s="2" t="s">
        <v>30</v>
      </c>
      <c r="G681" s="2" t="n">
        <f aca="false">H681</f>
        <v>67</v>
      </c>
      <c r="H681" s="2" t="n">
        <v>67</v>
      </c>
    </row>
    <row r="682" customFormat="false" ht="12.8" hidden="false" customHeight="false" outlineLevel="0" collapsed="false">
      <c r="A682" s="2" t="s">
        <v>791</v>
      </c>
      <c r="B682" s="2" t="s">
        <v>895</v>
      </c>
      <c r="C682" s="2" t="s">
        <v>903</v>
      </c>
      <c r="D682" s="2" t="s">
        <v>77</v>
      </c>
      <c r="E682" s="1" t="s">
        <v>249</v>
      </c>
      <c r="F682" s="1" t="s">
        <v>30</v>
      </c>
      <c r="G682" s="2" t="n">
        <f aca="false">H682</f>
        <v>49</v>
      </c>
      <c r="H682" s="2" t="n">
        <v>49</v>
      </c>
      <c r="Q682" s="2" t="s">
        <v>904</v>
      </c>
    </row>
    <row r="683" customFormat="false" ht="12.8" hidden="false" customHeight="false" outlineLevel="0" collapsed="false">
      <c r="A683" s="2" t="s">
        <v>791</v>
      </c>
      <c r="B683" s="2" t="s">
        <v>895</v>
      </c>
      <c r="C683" s="2" t="s">
        <v>905</v>
      </c>
      <c r="D683" s="2" t="s">
        <v>92</v>
      </c>
    </row>
    <row r="684" customFormat="false" ht="12.8" hidden="false" customHeight="false" outlineLevel="0" collapsed="false">
      <c r="A684" s="2" t="s">
        <v>791</v>
      </c>
      <c r="B684" s="2" t="s">
        <v>895</v>
      </c>
      <c r="C684" s="2" t="s">
        <v>905</v>
      </c>
      <c r="D684" s="2" t="s">
        <v>92</v>
      </c>
    </row>
    <row r="685" customFormat="false" ht="12.8" hidden="false" customHeight="false" outlineLevel="0" collapsed="false">
      <c r="A685" s="2" t="s">
        <v>791</v>
      </c>
      <c r="B685" s="2" t="s">
        <v>895</v>
      </c>
      <c r="C685" s="2" t="s">
        <v>905</v>
      </c>
      <c r="D685" s="2" t="s">
        <v>92</v>
      </c>
    </row>
    <row r="686" customFormat="false" ht="12.8" hidden="false" customHeight="false" outlineLevel="0" collapsed="false">
      <c r="A686" s="2" t="s">
        <v>791</v>
      </c>
      <c r="B686" s="2" t="s">
        <v>895</v>
      </c>
      <c r="C686" s="2" t="s">
        <v>905</v>
      </c>
      <c r="D686" s="2" t="s">
        <v>92</v>
      </c>
    </row>
    <row r="687" customFormat="false" ht="12.8" hidden="false" customHeight="false" outlineLevel="0" collapsed="false">
      <c r="A687" s="2" t="s">
        <v>791</v>
      </c>
      <c r="B687" s="2" t="s">
        <v>895</v>
      </c>
      <c r="C687" s="2" t="s">
        <v>905</v>
      </c>
      <c r="D687" s="2" t="s">
        <v>92</v>
      </c>
    </row>
    <row r="688" customFormat="false" ht="12.8" hidden="false" customHeight="false" outlineLevel="0" collapsed="false">
      <c r="A688" s="2" t="s">
        <v>791</v>
      </c>
      <c r="B688" s="2" t="s">
        <v>895</v>
      </c>
      <c r="C688" s="2" t="s">
        <v>905</v>
      </c>
      <c r="D688" s="2" t="s">
        <v>92</v>
      </c>
    </row>
    <row r="689" customFormat="false" ht="12.8" hidden="false" customHeight="false" outlineLevel="0" collapsed="false">
      <c r="A689" s="2" t="s">
        <v>791</v>
      </c>
      <c r="B689" s="2" t="s">
        <v>895</v>
      </c>
      <c r="C689" s="2" t="s">
        <v>905</v>
      </c>
      <c r="D689" s="2" t="s">
        <v>92</v>
      </c>
    </row>
    <row r="690" customFormat="false" ht="12.8" hidden="false" customHeight="false" outlineLevel="0" collapsed="false">
      <c r="A690" s="2" t="s">
        <v>791</v>
      </c>
      <c r="B690" s="2" t="s">
        <v>895</v>
      </c>
      <c r="C690" s="2" t="s">
        <v>905</v>
      </c>
      <c r="D690" s="2" t="s">
        <v>92</v>
      </c>
    </row>
    <row r="691" customFormat="false" ht="12.8" hidden="false" customHeight="false" outlineLevel="0" collapsed="false">
      <c r="A691" s="2" t="s">
        <v>791</v>
      </c>
      <c r="B691" s="2" t="s">
        <v>895</v>
      </c>
      <c r="C691" s="2" t="s">
        <v>905</v>
      </c>
      <c r="D691" s="2" t="s">
        <v>92</v>
      </c>
    </row>
    <row r="692" customFormat="false" ht="12.8" hidden="false" customHeight="false" outlineLevel="0" collapsed="false">
      <c r="A692" s="2" t="s">
        <v>791</v>
      </c>
      <c r="B692" s="2" t="s">
        <v>895</v>
      </c>
      <c r="C692" s="2" t="s">
        <v>905</v>
      </c>
      <c r="D692" s="2" t="s">
        <v>92</v>
      </c>
    </row>
    <row r="693" customFormat="false" ht="12.8" hidden="false" customHeight="false" outlineLevel="0" collapsed="false">
      <c r="A693" s="2" t="s">
        <v>791</v>
      </c>
      <c r="B693" s="2" t="s">
        <v>895</v>
      </c>
      <c r="C693" s="2" t="s">
        <v>906</v>
      </c>
      <c r="D693" s="2" t="s">
        <v>68</v>
      </c>
      <c r="E693" s="3"/>
      <c r="F693" s="1" t="s">
        <v>30</v>
      </c>
    </row>
    <row r="694" customFormat="false" ht="12.8" hidden="false" customHeight="false" outlineLevel="0" collapsed="false">
      <c r="A694" s="2" t="s">
        <v>791</v>
      </c>
      <c r="B694" s="2" t="s">
        <v>895</v>
      </c>
      <c r="C694" s="2" t="s">
        <v>907</v>
      </c>
      <c r="D694" s="2" t="s">
        <v>68</v>
      </c>
      <c r="E694" s="3"/>
      <c r="F694" s="1" t="s">
        <v>30</v>
      </c>
    </row>
    <row r="695" customFormat="false" ht="12.8" hidden="false" customHeight="false" outlineLevel="0" collapsed="false">
      <c r="A695" s="2" t="s">
        <v>791</v>
      </c>
      <c r="B695" s="2" t="s">
        <v>895</v>
      </c>
      <c r="C695" s="2" t="s">
        <v>905</v>
      </c>
      <c r="D695" s="3" t="s">
        <v>120</v>
      </c>
      <c r="E695" s="3" t="s">
        <v>120</v>
      </c>
    </row>
    <row r="696" customFormat="false" ht="12.8" hidden="false" customHeight="false" outlineLevel="0" collapsed="false">
      <c r="A696" s="2" t="s">
        <v>791</v>
      </c>
      <c r="B696" s="2" t="s">
        <v>895</v>
      </c>
      <c r="C696" s="2" t="s">
        <v>905</v>
      </c>
      <c r="D696" s="2" t="s">
        <v>120</v>
      </c>
      <c r="E696" s="2" t="s">
        <v>175</v>
      </c>
    </row>
    <row r="697" customFormat="false" ht="12.8" hidden="false" customHeight="false" outlineLevel="0" collapsed="false">
      <c r="A697" s="2" t="s">
        <v>791</v>
      </c>
      <c r="B697" s="2" t="s">
        <v>895</v>
      </c>
      <c r="C697" s="2" t="s">
        <v>905</v>
      </c>
      <c r="D697" s="3" t="s">
        <v>120</v>
      </c>
      <c r="E697" s="3" t="s">
        <v>175</v>
      </c>
    </row>
    <row r="698" customFormat="false" ht="12.8" hidden="false" customHeight="false" outlineLevel="0" collapsed="false">
      <c r="A698" s="2" t="s">
        <v>791</v>
      </c>
      <c r="B698" s="2" t="s">
        <v>895</v>
      </c>
      <c r="C698" s="2" t="s">
        <v>905</v>
      </c>
      <c r="D698" s="3" t="s">
        <v>57</v>
      </c>
    </row>
    <row r="699" customFormat="false" ht="12.8" hidden="false" customHeight="false" outlineLevel="0" collapsed="false">
      <c r="A699" s="2" t="s">
        <v>791</v>
      </c>
      <c r="B699" s="2" t="s">
        <v>895</v>
      </c>
      <c r="C699" s="2" t="s">
        <v>905</v>
      </c>
      <c r="D699" s="3" t="s">
        <v>95</v>
      </c>
    </row>
    <row r="700" customFormat="false" ht="12.8" hidden="false" customHeight="false" outlineLevel="0" collapsed="false">
      <c r="A700" s="2" t="s">
        <v>791</v>
      </c>
      <c r="B700" s="2" t="s">
        <v>895</v>
      </c>
      <c r="C700" s="2" t="s">
        <v>905</v>
      </c>
      <c r="D700" s="3" t="s">
        <v>21</v>
      </c>
      <c r="J700" s="3" t="s">
        <v>37</v>
      </c>
      <c r="K700" s="3"/>
    </row>
    <row r="701" customFormat="false" ht="12.8" hidden="false" customHeight="false" outlineLevel="0" collapsed="false">
      <c r="A701" s="2" t="s">
        <v>791</v>
      </c>
      <c r="B701" s="2" t="s">
        <v>895</v>
      </c>
      <c r="C701" s="2" t="s">
        <v>908</v>
      </c>
      <c r="D701" s="2" t="s">
        <v>120</v>
      </c>
      <c r="E701" s="2" t="s">
        <v>120</v>
      </c>
      <c r="M701" s="1" t="s">
        <v>909</v>
      </c>
      <c r="P701" s="1" t="s">
        <v>910</v>
      </c>
      <c r="R701" s="1" t="s">
        <v>911</v>
      </c>
    </row>
    <row r="702" customFormat="false" ht="12.8" hidden="false" customHeight="false" outlineLevel="0" collapsed="false">
      <c r="A702" s="2" t="s">
        <v>791</v>
      </c>
      <c r="B702" s="2" t="s">
        <v>895</v>
      </c>
      <c r="C702" s="2" t="s">
        <v>912</v>
      </c>
      <c r="D702" s="3" t="s">
        <v>120</v>
      </c>
      <c r="E702" s="3" t="s">
        <v>175</v>
      </c>
    </row>
    <row r="703" customFormat="false" ht="12.8" hidden="false" customHeight="false" outlineLevel="0" collapsed="false">
      <c r="A703" s="2" t="s">
        <v>791</v>
      </c>
      <c r="B703" s="2" t="s">
        <v>895</v>
      </c>
      <c r="C703" s="2" t="s">
        <v>912</v>
      </c>
      <c r="D703" s="3" t="s">
        <v>21</v>
      </c>
    </row>
    <row r="704" customFormat="false" ht="12.8" hidden="false" customHeight="false" outlineLevel="0" collapsed="false">
      <c r="A704" s="2" t="s">
        <v>791</v>
      </c>
      <c r="B704" s="2" t="s">
        <v>895</v>
      </c>
      <c r="C704" s="2" t="s">
        <v>912</v>
      </c>
      <c r="D704" s="3" t="s">
        <v>21</v>
      </c>
    </row>
    <row r="705" customFormat="false" ht="12.8" hidden="false" customHeight="false" outlineLevel="0" collapsed="false">
      <c r="A705" s="2" t="s">
        <v>791</v>
      </c>
      <c r="B705" s="2" t="s">
        <v>895</v>
      </c>
      <c r="C705" s="2" t="s">
        <v>912</v>
      </c>
      <c r="D705" s="3" t="s">
        <v>21</v>
      </c>
    </row>
    <row r="706" customFormat="false" ht="12.8" hidden="false" customHeight="false" outlineLevel="0" collapsed="false">
      <c r="A706" s="2" t="s">
        <v>791</v>
      </c>
      <c r="B706" s="2" t="s">
        <v>895</v>
      </c>
      <c r="C706" s="2" t="s">
        <v>912</v>
      </c>
      <c r="D706" s="3" t="s">
        <v>21</v>
      </c>
    </row>
    <row r="707" customFormat="false" ht="12.8" hidden="false" customHeight="false" outlineLevel="0" collapsed="false">
      <c r="A707" s="2" t="s">
        <v>791</v>
      </c>
      <c r="B707" s="2" t="s">
        <v>895</v>
      </c>
      <c r="C707" s="2" t="s">
        <v>912</v>
      </c>
      <c r="D707" s="3" t="s">
        <v>21</v>
      </c>
    </row>
    <row r="708" customFormat="false" ht="12.8" hidden="false" customHeight="false" outlineLevel="0" collapsed="false">
      <c r="A708" s="2" t="s">
        <v>791</v>
      </c>
      <c r="B708" s="2" t="s">
        <v>895</v>
      </c>
      <c r="C708" s="2" t="s">
        <v>912</v>
      </c>
      <c r="D708" s="3" t="s">
        <v>53</v>
      </c>
      <c r="J708" s="1" t="s">
        <v>37</v>
      </c>
      <c r="K708" s="1"/>
    </row>
    <row r="709" customFormat="false" ht="12.8" hidden="false" customHeight="false" outlineLevel="0" collapsed="false">
      <c r="A709" s="2" t="s">
        <v>791</v>
      </c>
      <c r="B709" s="2" t="s">
        <v>895</v>
      </c>
      <c r="C709" s="2" t="s">
        <v>912</v>
      </c>
      <c r="D709" s="3" t="s">
        <v>57</v>
      </c>
    </row>
    <row r="710" customFormat="false" ht="12.8" hidden="false" customHeight="false" outlineLevel="0" collapsed="false">
      <c r="A710" s="2" t="s">
        <v>791</v>
      </c>
      <c r="B710" s="2" t="s">
        <v>895</v>
      </c>
      <c r="C710" s="2" t="s">
        <v>912</v>
      </c>
      <c r="D710" s="3" t="s">
        <v>57</v>
      </c>
    </row>
    <row r="711" customFormat="false" ht="12.8" hidden="false" customHeight="false" outlineLevel="0" collapsed="false">
      <c r="A711" s="2" t="s">
        <v>791</v>
      </c>
      <c r="B711" s="2" t="s">
        <v>895</v>
      </c>
      <c r="C711" s="2" t="s">
        <v>912</v>
      </c>
      <c r="D711" s="3" t="s">
        <v>21</v>
      </c>
    </row>
    <row r="712" customFormat="false" ht="12.8" hidden="false" customHeight="false" outlineLevel="0" collapsed="false">
      <c r="A712" s="2" t="s">
        <v>791</v>
      </c>
      <c r="B712" s="2" t="s">
        <v>895</v>
      </c>
      <c r="C712" s="1" t="s">
        <v>913</v>
      </c>
      <c r="D712" s="2" t="s">
        <v>77</v>
      </c>
      <c r="Q712" s="1" t="s">
        <v>914</v>
      </c>
      <c r="R712" s="1" t="s">
        <v>915</v>
      </c>
    </row>
    <row r="713" customFormat="false" ht="12.8" hidden="false" customHeight="false" outlineLevel="0" collapsed="false">
      <c r="A713" s="2" t="s">
        <v>791</v>
      </c>
      <c r="B713" s="2" t="s">
        <v>895</v>
      </c>
      <c r="C713" s="1" t="s">
        <v>916</v>
      </c>
      <c r="D713" s="2" t="s">
        <v>77</v>
      </c>
      <c r="Q713" s="1" t="s">
        <v>917</v>
      </c>
      <c r="R713" s="1" t="s">
        <v>918</v>
      </c>
    </row>
    <row r="714" customFormat="false" ht="12.8" hidden="false" customHeight="false" outlineLevel="0" collapsed="false">
      <c r="A714" s="2" t="s">
        <v>791</v>
      </c>
      <c r="B714" s="2" t="s">
        <v>895</v>
      </c>
      <c r="D714" s="2" t="s">
        <v>77</v>
      </c>
    </row>
    <row r="715" customFormat="false" ht="12.8" hidden="false" customHeight="false" outlineLevel="0" collapsed="false">
      <c r="A715" s="2" t="s">
        <v>791</v>
      </c>
      <c r="B715" s="2" t="s">
        <v>895</v>
      </c>
      <c r="D715" s="2" t="s">
        <v>77</v>
      </c>
    </row>
    <row r="716" customFormat="false" ht="12.8" hidden="false" customHeight="false" outlineLevel="0" collapsed="false">
      <c r="A716" s="2" t="s">
        <v>791</v>
      </c>
      <c r="B716" s="2" t="s">
        <v>895</v>
      </c>
      <c r="D716" s="2" t="s">
        <v>77</v>
      </c>
    </row>
    <row r="717" customFormat="false" ht="12.8" hidden="false" customHeight="false" outlineLevel="0" collapsed="false">
      <c r="A717" s="2" t="s">
        <v>791</v>
      </c>
      <c r="B717" s="2" t="s">
        <v>895</v>
      </c>
      <c r="D717" s="2" t="s">
        <v>77</v>
      </c>
    </row>
    <row r="718" customFormat="false" ht="12.8" hidden="false" customHeight="false" outlineLevel="0" collapsed="false">
      <c r="A718" s="2" t="s">
        <v>791</v>
      </c>
      <c r="B718" s="2" t="s">
        <v>919</v>
      </c>
      <c r="C718" s="2" t="s">
        <v>920</v>
      </c>
      <c r="D718" s="2" t="s">
        <v>57</v>
      </c>
      <c r="F718" s="2" t="s">
        <v>30</v>
      </c>
      <c r="G718" s="2" t="n">
        <f aca="false">H718</f>
        <v>68</v>
      </c>
      <c r="H718" s="2" t="n">
        <v>68</v>
      </c>
    </row>
    <row r="719" customFormat="false" ht="12.8" hidden="false" customHeight="false" outlineLevel="0" collapsed="false">
      <c r="A719" s="2" t="s">
        <v>791</v>
      </c>
      <c r="B719" s="2" t="s">
        <v>919</v>
      </c>
      <c r="D719" s="3" t="s">
        <v>57</v>
      </c>
      <c r="G719" s="2"/>
    </row>
    <row r="720" customFormat="false" ht="12.8" hidden="false" customHeight="false" outlineLevel="0" collapsed="false">
      <c r="A720" s="2" t="s">
        <v>791</v>
      </c>
      <c r="B720" s="2" t="s">
        <v>919</v>
      </c>
      <c r="D720" s="3" t="s">
        <v>68</v>
      </c>
      <c r="G720" s="2"/>
    </row>
    <row r="721" customFormat="false" ht="12.8" hidden="false" customHeight="false" outlineLevel="0" collapsed="false">
      <c r="A721" s="2" t="s">
        <v>791</v>
      </c>
      <c r="B721" s="2" t="s">
        <v>921</v>
      </c>
      <c r="C721" s="2" t="s">
        <v>922</v>
      </c>
      <c r="D721" s="2" t="s">
        <v>60</v>
      </c>
      <c r="E721" s="2" t="s">
        <v>923</v>
      </c>
    </row>
    <row r="722" customFormat="false" ht="12.8" hidden="false" customHeight="false" outlineLevel="0" collapsed="false">
      <c r="A722" s="2" t="s">
        <v>791</v>
      </c>
      <c r="B722" s="2" t="s">
        <v>921</v>
      </c>
      <c r="D722" s="2" t="s">
        <v>60</v>
      </c>
      <c r="E722" s="2" t="s">
        <v>923</v>
      </c>
    </row>
    <row r="723" customFormat="false" ht="12.8" hidden="false" customHeight="false" outlineLevel="0" collapsed="false">
      <c r="A723" s="2" t="s">
        <v>791</v>
      </c>
      <c r="B723" s="2" t="s">
        <v>921</v>
      </c>
      <c r="D723" s="2" t="s">
        <v>60</v>
      </c>
      <c r="E723" s="2" t="s">
        <v>923</v>
      </c>
    </row>
    <row r="724" customFormat="false" ht="12.8" hidden="false" customHeight="false" outlineLevel="0" collapsed="false">
      <c r="A724" s="2" t="s">
        <v>791</v>
      </c>
      <c r="B724" s="2" t="s">
        <v>924</v>
      </c>
      <c r="C724" s="2" t="s">
        <v>925</v>
      </c>
      <c r="D724" s="2" t="s">
        <v>92</v>
      </c>
      <c r="F724" s="2" t="s">
        <v>23</v>
      </c>
      <c r="G724" s="2" t="n">
        <f aca="false">H724</f>
        <v>68</v>
      </c>
      <c r="H724" s="2" t="n">
        <v>68</v>
      </c>
      <c r="R724" s="1" t="s">
        <v>926</v>
      </c>
    </row>
    <row r="725" customFormat="false" ht="12.8" hidden="false" customHeight="false" outlineLevel="0" collapsed="false">
      <c r="A725" s="2" t="s">
        <v>791</v>
      </c>
      <c r="B725" s="2" t="s">
        <v>924</v>
      </c>
      <c r="C725" s="2" t="s">
        <v>927</v>
      </c>
      <c r="D725" s="2" t="s">
        <v>68</v>
      </c>
      <c r="F725" s="2" t="s">
        <v>23</v>
      </c>
      <c r="G725" s="2" t="n">
        <f aca="false">H725</f>
        <v>70</v>
      </c>
      <c r="H725" s="2" t="n">
        <v>70</v>
      </c>
      <c r="R725" s="1" t="s">
        <v>928</v>
      </c>
    </row>
    <row r="726" customFormat="false" ht="12.8" hidden="false" customHeight="false" outlineLevel="0" collapsed="false">
      <c r="A726" s="2" t="s">
        <v>791</v>
      </c>
      <c r="B726" s="2" t="s">
        <v>924</v>
      </c>
      <c r="C726" s="2" t="s">
        <v>929</v>
      </c>
      <c r="D726" s="2" t="s">
        <v>21</v>
      </c>
      <c r="F726" s="2" t="s">
        <v>30</v>
      </c>
      <c r="G726" s="2" t="n">
        <f aca="false">H726</f>
        <v>80</v>
      </c>
      <c r="H726" s="2" t="n">
        <v>80</v>
      </c>
      <c r="Q726" s="1" t="s">
        <v>930</v>
      </c>
      <c r="R726" s="1" t="s">
        <v>931</v>
      </c>
    </row>
    <row r="727" customFormat="false" ht="12.8" hidden="false" customHeight="false" outlineLevel="0" collapsed="false">
      <c r="A727" s="2" t="s">
        <v>791</v>
      </c>
      <c r="B727" s="2" t="s">
        <v>924</v>
      </c>
      <c r="C727" s="2" t="s">
        <v>932</v>
      </c>
      <c r="D727" s="2" t="s">
        <v>92</v>
      </c>
      <c r="F727" s="2" t="s">
        <v>23</v>
      </c>
      <c r="G727" s="2" t="n">
        <f aca="false">H727</f>
        <v>43</v>
      </c>
      <c r="H727" s="2" t="n">
        <v>43</v>
      </c>
      <c r="R727" s="1" t="s">
        <v>933</v>
      </c>
    </row>
    <row r="728" customFormat="false" ht="12.8" hidden="false" customHeight="false" outlineLevel="0" collapsed="false">
      <c r="A728" s="2" t="s">
        <v>791</v>
      </c>
      <c r="B728" s="2" t="s">
        <v>924</v>
      </c>
      <c r="C728" s="2" t="s">
        <v>934</v>
      </c>
      <c r="D728" s="2" t="s">
        <v>186</v>
      </c>
      <c r="F728" s="2" t="s">
        <v>30</v>
      </c>
      <c r="G728" s="2" t="n">
        <f aca="false">H728</f>
        <v>65</v>
      </c>
      <c r="H728" s="2" t="n">
        <v>65</v>
      </c>
      <c r="M728" s="3" t="s">
        <v>696</v>
      </c>
      <c r="P728" s="2" t="s">
        <v>301</v>
      </c>
      <c r="R728" s="1" t="s">
        <v>935</v>
      </c>
    </row>
    <row r="729" customFormat="false" ht="12.8" hidden="false" customHeight="false" outlineLevel="0" collapsed="false">
      <c r="A729" s="2" t="s">
        <v>791</v>
      </c>
      <c r="B729" s="2" t="s">
        <v>924</v>
      </c>
      <c r="C729" s="2" t="s">
        <v>936</v>
      </c>
      <c r="D729" s="2" t="s">
        <v>120</v>
      </c>
      <c r="E729" s="2" t="s">
        <v>175</v>
      </c>
      <c r="F729" s="2" t="s">
        <v>23</v>
      </c>
      <c r="G729" s="2" t="n">
        <f aca="false">H729</f>
        <v>57</v>
      </c>
      <c r="H729" s="2" t="n">
        <v>57</v>
      </c>
      <c r="R729" s="1" t="s">
        <v>937</v>
      </c>
    </row>
    <row r="730" customFormat="false" ht="12.8" hidden="false" customHeight="false" outlineLevel="0" collapsed="false">
      <c r="A730" s="2" t="s">
        <v>791</v>
      </c>
      <c r="B730" s="3" t="s">
        <v>938</v>
      </c>
      <c r="C730" s="2" t="s">
        <v>939</v>
      </c>
      <c r="D730" s="2" t="s">
        <v>186</v>
      </c>
      <c r="F730" s="2" t="s">
        <v>30</v>
      </c>
      <c r="G730" s="2" t="n">
        <v>33</v>
      </c>
      <c r="H730" s="9" t="s">
        <v>940</v>
      </c>
      <c r="M730" s="2" t="s">
        <v>941</v>
      </c>
      <c r="Q730" s="2" t="s">
        <v>942</v>
      </c>
    </row>
    <row r="731" customFormat="false" ht="12.8" hidden="false" customHeight="false" outlineLevel="0" collapsed="false">
      <c r="A731" s="2" t="s">
        <v>791</v>
      </c>
      <c r="B731" s="3" t="s">
        <v>938</v>
      </c>
      <c r="C731" s="10" t="s">
        <v>943</v>
      </c>
      <c r="D731" s="2" t="s">
        <v>186</v>
      </c>
      <c r="F731" s="1" t="s">
        <v>30</v>
      </c>
      <c r="J731" s="10" t="s">
        <v>37</v>
      </c>
      <c r="K731" s="10"/>
      <c r="L731" s="10"/>
    </row>
    <row r="732" customFormat="false" ht="12.8" hidden="false" customHeight="false" outlineLevel="0" collapsed="false">
      <c r="A732" s="2" t="s">
        <v>791</v>
      </c>
      <c r="B732" s="2" t="s">
        <v>698</v>
      </c>
      <c r="C732" s="10"/>
      <c r="D732" s="2" t="s">
        <v>60</v>
      </c>
      <c r="E732" s="1" t="s">
        <v>411</v>
      </c>
      <c r="F732" s="1" t="s">
        <v>23</v>
      </c>
      <c r="J732" s="10"/>
      <c r="K732" s="10"/>
      <c r="L732" s="10"/>
      <c r="R732" s="2" t="s">
        <v>944</v>
      </c>
    </row>
    <row r="733" customFormat="false" ht="12.8" hidden="false" customHeight="false" outlineLevel="0" collapsed="false">
      <c r="A733" s="2" t="s">
        <v>791</v>
      </c>
      <c r="B733" s="2" t="s">
        <v>698</v>
      </c>
      <c r="C733" s="10"/>
      <c r="D733" s="2" t="s">
        <v>60</v>
      </c>
      <c r="E733" s="1" t="s">
        <v>411</v>
      </c>
      <c r="F733" s="1" t="s">
        <v>23</v>
      </c>
      <c r="J733" s="10"/>
      <c r="K733" s="10"/>
      <c r="L733" s="10"/>
      <c r="R733" s="2" t="s">
        <v>944</v>
      </c>
    </row>
    <row r="734" customFormat="false" ht="12.8" hidden="false" customHeight="false" outlineLevel="0" collapsed="false">
      <c r="A734" s="2" t="s">
        <v>791</v>
      </c>
      <c r="B734" s="2" t="s">
        <v>698</v>
      </c>
      <c r="C734" s="10"/>
      <c r="D734" s="2" t="s">
        <v>60</v>
      </c>
      <c r="E734" s="1" t="s">
        <v>411</v>
      </c>
      <c r="F734" s="1" t="s">
        <v>23</v>
      </c>
      <c r="J734" s="10"/>
      <c r="K734" s="10"/>
      <c r="L734" s="10"/>
      <c r="R734" s="2" t="s">
        <v>944</v>
      </c>
    </row>
    <row r="735" customFormat="false" ht="12.8" hidden="false" customHeight="false" outlineLevel="0" collapsed="false">
      <c r="A735" s="2" t="s">
        <v>791</v>
      </c>
      <c r="B735" s="2" t="s">
        <v>698</v>
      </c>
      <c r="C735" s="10"/>
      <c r="D735" s="2" t="s">
        <v>60</v>
      </c>
      <c r="E735" s="1" t="s">
        <v>411</v>
      </c>
      <c r="F735" s="1" t="s">
        <v>23</v>
      </c>
      <c r="J735" s="10"/>
      <c r="K735" s="10"/>
      <c r="L735" s="10"/>
    </row>
    <row r="736" customFormat="false" ht="12.8" hidden="false" customHeight="false" outlineLevel="0" collapsed="false">
      <c r="A736" s="2" t="s">
        <v>791</v>
      </c>
      <c r="B736" s="2" t="s">
        <v>787</v>
      </c>
      <c r="C736" s="2" t="s">
        <v>945</v>
      </c>
      <c r="D736" s="2" t="s">
        <v>77</v>
      </c>
      <c r="R736" s="2" t="s">
        <v>946</v>
      </c>
    </row>
    <row r="737" customFormat="false" ht="12.8" hidden="false" customHeight="false" outlineLevel="0" collapsed="false">
      <c r="A737" s="2" t="s">
        <v>791</v>
      </c>
      <c r="B737" s="2" t="s">
        <v>787</v>
      </c>
      <c r="D737" s="3" t="s">
        <v>53</v>
      </c>
      <c r="J737" s="10" t="s">
        <v>37</v>
      </c>
      <c r="K737" s="10"/>
    </row>
    <row r="738" customFormat="false" ht="12.8" hidden="false" customHeight="false" outlineLevel="0" collapsed="false">
      <c r="A738" s="2" t="s">
        <v>791</v>
      </c>
      <c r="B738" s="2" t="s">
        <v>787</v>
      </c>
      <c r="D738" s="3" t="s">
        <v>53</v>
      </c>
      <c r="J738" s="10" t="s">
        <v>37</v>
      </c>
      <c r="K738" s="10"/>
    </row>
    <row r="739" customFormat="false" ht="12.8" hidden="false" customHeight="false" outlineLevel="0" collapsed="false">
      <c r="A739" s="2" t="s">
        <v>791</v>
      </c>
      <c r="B739" s="2" t="s">
        <v>787</v>
      </c>
      <c r="D739" s="3" t="s">
        <v>53</v>
      </c>
      <c r="J739" s="10" t="s">
        <v>37</v>
      </c>
      <c r="K739" s="10"/>
    </row>
    <row r="740" customFormat="false" ht="12.8" hidden="false" customHeight="false" outlineLevel="0" collapsed="false">
      <c r="A740" s="2" t="s">
        <v>791</v>
      </c>
      <c r="B740" s="2" t="s">
        <v>787</v>
      </c>
      <c r="D740" s="3" t="s">
        <v>53</v>
      </c>
      <c r="J740" s="10" t="s">
        <v>37</v>
      </c>
      <c r="K740" s="10"/>
    </row>
    <row r="741" customFormat="false" ht="12.8" hidden="false" customHeight="false" outlineLevel="0" collapsed="false">
      <c r="A741" s="2" t="s">
        <v>947</v>
      </c>
      <c r="B741" s="2" t="s">
        <v>948</v>
      </c>
      <c r="C741" s="6" t="s">
        <v>949</v>
      </c>
      <c r="D741" s="2" t="s">
        <v>120</v>
      </c>
      <c r="E741" s="2" t="s">
        <v>120</v>
      </c>
      <c r="F741" s="2" t="s">
        <v>23</v>
      </c>
      <c r="G741" s="2" t="n">
        <f aca="false">H741</f>
        <v>98</v>
      </c>
      <c r="H741" s="2" t="n">
        <v>98</v>
      </c>
      <c r="I741" s="2" t="s">
        <v>65</v>
      </c>
      <c r="J741" s="2" t="s">
        <v>215</v>
      </c>
      <c r="K741" s="1" t="s">
        <v>121</v>
      </c>
      <c r="L741" s="2" t="s">
        <v>24</v>
      </c>
      <c r="N741" s="2" t="s">
        <v>950</v>
      </c>
      <c r="O741" s="2" t="s">
        <v>951</v>
      </c>
      <c r="P741" s="2" t="s">
        <v>952</v>
      </c>
    </row>
    <row r="742" customFormat="false" ht="12.8" hidden="false" customHeight="false" outlineLevel="0" collapsed="false">
      <c r="A742" s="2" t="s">
        <v>947</v>
      </c>
      <c r="B742" s="2" t="s">
        <v>948</v>
      </c>
      <c r="C742" s="2" t="s">
        <v>950</v>
      </c>
      <c r="D742" s="2" t="s">
        <v>120</v>
      </c>
      <c r="E742" s="2" t="s">
        <v>120</v>
      </c>
      <c r="F742" s="2" t="s">
        <v>30</v>
      </c>
      <c r="G742" s="2" t="n">
        <f aca="false">H742</f>
        <v>61</v>
      </c>
      <c r="H742" s="2" t="n">
        <v>61</v>
      </c>
      <c r="I742" s="2" t="s">
        <v>953</v>
      </c>
      <c r="L742" s="2" t="s">
        <v>954</v>
      </c>
      <c r="M742" s="2" t="s">
        <v>949</v>
      </c>
      <c r="O742" s="2" t="s">
        <v>955</v>
      </c>
      <c r="Q742" s="2" t="s">
        <v>956</v>
      </c>
    </row>
    <row r="743" customFormat="false" ht="12.8" hidden="false" customHeight="false" outlineLevel="0" collapsed="false">
      <c r="A743" s="2" t="s">
        <v>947</v>
      </c>
      <c r="B743" s="2" t="s">
        <v>948</v>
      </c>
      <c r="C743" s="2" t="s">
        <v>957</v>
      </c>
      <c r="D743" s="2" t="s">
        <v>120</v>
      </c>
      <c r="E743" s="2" t="s">
        <v>175</v>
      </c>
      <c r="F743" s="2" t="s">
        <v>23</v>
      </c>
      <c r="G743" s="2" t="n">
        <f aca="false">H743</f>
        <v>78</v>
      </c>
      <c r="H743" s="2" t="n">
        <v>78</v>
      </c>
      <c r="I743" s="2" t="s">
        <v>953</v>
      </c>
      <c r="L743" s="2" t="s">
        <v>958</v>
      </c>
      <c r="O743" s="2" t="s">
        <v>955</v>
      </c>
      <c r="P743" s="2" t="s">
        <v>959</v>
      </c>
    </row>
    <row r="744" customFormat="false" ht="12.8" hidden="false" customHeight="false" outlineLevel="0" collapsed="false">
      <c r="A744" s="2" t="s">
        <v>947</v>
      </c>
      <c r="B744" s="2" t="s">
        <v>948</v>
      </c>
      <c r="C744" s="6" t="s">
        <v>960</v>
      </c>
      <c r="D744" s="2" t="s">
        <v>120</v>
      </c>
      <c r="E744" s="2" t="s">
        <v>120</v>
      </c>
      <c r="F744" s="2" t="s">
        <v>30</v>
      </c>
      <c r="G744" s="2" t="n">
        <v>160</v>
      </c>
      <c r="H744" s="9" t="s">
        <v>961</v>
      </c>
      <c r="I744" s="2" t="s">
        <v>65</v>
      </c>
      <c r="J744" s="2" t="s">
        <v>54</v>
      </c>
      <c r="K744" s="1" t="s">
        <v>121</v>
      </c>
      <c r="O744" s="2" t="s">
        <v>955</v>
      </c>
      <c r="P744" s="2" t="s">
        <v>55</v>
      </c>
    </row>
    <row r="745" customFormat="false" ht="12.8" hidden="false" customHeight="false" outlineLevel="0" collapsed="false">
      <c r="A745" s="2" t="s">
        <v>947</v>
      </c>
      <c r="B745" s="2" t="s">
        <v>948</v>
      </c>
      <c r="C745" s="2" t="s">
        <v>962</v>
      </c>
      <c r="D745" s="2" t="s">
        <v>120</v>
      </c>
      <c r="E745" s="2" t="s">
        <v>120</v>
      </c>
      <c r="F745" s="2" t="s">
        <v>30</v>
      </c>
      <c r="G745" s="2" t="n">
        <f aca="false">H745</f>
        <v>72</v>
      </c>
      <c r="H745" s="2" t="n">
        <v>72</v>
      </c>
      <c r="I745" s="2" t="s">
        <v>953</v>
      </c>
      <c r="N745" s="2" t="s">
        <v>963</v>
      </c>
      <c r="O745" s="2" t="s">
        <v>964</v>
      </c>
      <c r="Q745" s="1" t="s">
        <v>965</v>
      </c>
    </row>
    <row r="746" customFormat="false" ht="12.8" hidden="false" customHeight="false" outlineLevel="0" collapsed="false">
      <c r="A746" s="2" t="s">
        <v>947</v>
      </c>
      <c r="B746" s="2" t="s">
        <v>948</v>
      </c>
      <c r="C746" s="2" t="s">
        <v>966</v>
      </c>
      <c r="D746" s="2" t="s">
        <v>120</v>
      </c>
      <c r="E746" s="2" t="s">
        <v>120</v>
      </c>
      <c r="F746" s="2" t="s">
        <v>30</v>
      </c>
      <c r="G746" s="2" t="n">
        <f aca="false">H746</f>
        <v>56</v>
      </c>
      <c r="H746" s="2" t="n">
        <v>56</v>
      </c>
      <c r="I746" s="2" t="s">
        <v>953</v>
      </c>
      <c r="K746" s="1" t="s">
        <v>967</v>
      </c>
      <c r="O746" s="2" t="s">
        <v>968</v>
      </c>
      <c r="P746" s="2" t="s">
        <v>226</v>
      </c>
    </row>
    <row r="747" customFormat="false" ht="12.8" hidden="false" customHeight="false" outlineLevel="0" collapsed="false">
      <c r="A747" s="2" t="s">
        <v>947</v>
      </c>
      <c r="B747" s="2" t="s">
        <v>948</v>
      </c>
      <c r="C747" s="2" t="s">
        <v>969</v>
      </c>
      <c r="D747" s="2" t="s">
        <v>120</v>
      </c>
      <c r="E747" s="2" t="s">
        <v>120</v>
      </c>
      <c r="F747" s="2" t="s">
        <v>30</v>
      </c>
      <c r="G747" s="2" t="n">
        <f aca="false">H747</f>
        <v>32</v>
      </c>
      <c r="H747" s="2" t="n">
        <v>32</v>
      </c>
      <c r="I747" s="2" t="s">
        <v>970</v>
      </c>
      <c r="K747" s="1" t="s">
        <v>659</v>
      </c>
      <c r="M747" s="2" t="s">
        <v>971</v>
      </c>
      <c r="O747" s="2" t="s">
        <v>955</v>
      </c>
      <c r="Q747" s="2" t="s">
        <v>972</v>
      </c>
    </row>
    <row r="748" customFormat="false" ht="12.8" hidden="false" customHeight="false" outlineLevel="0" collapsed="false">
      <c r="A748" s="2" t="s">
        <v>947</v>
      </c>
      <c r="B748" s="2" t="s">
        <v>948</v>
      </c>
      <c r="C748" s="2" t="s">
        <v>973</v>
      </c>
      <c r="D748" s="2" t="s">
        <v>53</v>
      </c>
      <c r="F748" s="2" t="s">
        <v>23</v>
      </c>
      <c r="G748" s="2" t="n">
        <f aca="false">H748</f>
        <v>27</v>
      </c>
      <c r="H748" s="2" t="n">
        <v>27</v>
      </c>
      <c r="I748" s="2" t="s">
        <v>970</v>
      </c>
      <c r="J748" s="2" t="s">
        <v>37</v>
      </c>
      <c r="K748" s="2"/>
      <c r="M748" s="1" t="s">
        <v>974</v>
      </c>
      <c r="O748" s="2" t="s">
        <v>955</v>
      </c>
    </row>
    <row r="749" customFormat="false" ht="12.8" hidden="false" customHeight="false" outlineLevel="0" collapsed="false">
      <c r="A749" s="2" t="s">
        <v>947</v>
      </c>
      <c r="B749" s="2" t="s">
        <v>948</v>
      </c>
      <c r="C749" s="6" t="s">
        <v>975</v>
      </c>
      <c r="D749" s="2" t="s">
        <v>83</v>
      </c>
      <c r="E749" s="2" t="s">
        <v>88</v>
      </c>
      <c r="F749" s="2" t="s">
        <v>30</v>
      </c>
      <c r="G749" s="2" t="n">
        <f aca="false">H749</f>
        <v>125</v>
      </c>
      <c r="H749" s="2" t="n">
        <v>125</v>
      </c>
      <c r="I749" s="2" t="s">
        <v>65</v>
      </c>
      <c r="O749" s="2" t="s">
        <v>976</v>
      </c>
      <c r="P749" s="2" t="s">
        <v>90</v>
      </c>
    </row>
    <row r="750" customFormat="false" ht="12.8" hidden="false" customHeight="false" outlineLevel="0" collapsed="false">
      <c r="A750" s="2" t="s">
        <v>947</v>
      </c>
      <c r="B750" s="2" t="s">
        <v>948</v>
      </c>
      <c r="C750" s="2" t="s">
        <v>977</v>
      </c>
      <c r="D750" s="2" t="s">
        <v>95</v>
      </c>
      <c r="F750" s="2" t="s">
        <v>23</v>
      </c>
      <c r="G750" s="2"/>
      <c r="I750" s="2" t="s">
        <v>953</v>
      </c>
      <c r="O750" s="3" t="s">
        <v>955</v>
      </c>
    </row>
    <row r="751" customFormat="false" ht="12.8" hidden="false" customHeight="false" outlineLevel="0" collapsed="false">
      <c r="A751" s="2" t="s">
        <v>947</v>
      </c>
      <c r="B751" s="2" t="s">
        <v>948</v>
      </c>
      <c r="C751" s="2" t="s">
        <v>978</v>
      </c>
      <c r="D751" s="2" t="s">
        <v>72</v>
      </c>
      <c r="E751" s="3" t="s">
        <v>722</v>
      </c>
      <c r="F751" s="2" t="s">
        <v>30</v>
      </c>
      <c r="G751" s="2"/>
      <c r="I751" s="2" t="s">
        <v>953</v>
      </c>
      <c r="O751" s="3" t="s">
        <v>979</v>
      </c>
    </row>
    <row r="752" customFormat="false" ht="12.8" hidden="false" customHeight="false" outlineLevel="0" collapsed="false">
      <c r="A752" s="2" t="s">
        <v>947</v>
      </c>
      <c r="B752" s="2" t="s">
        <v>948</v>
      </c>
      <c r="D752" s="3" t="s">
        <v>77</v>
      </c>
      <c r="I752" s="2" t="s">
        <v>953</v>
      </c>
      <c r="O752" s="3" t="s">
        <v>980</v>
      </c>
    </row>
    <row r="753" customFormat="false" ht="12.8" hidden="false" customHeight="false" outlineLevel="0" collapsed="false">
      <c r="A753" s="2" t="s">
        <v>947</v>
      </c>
      <c r="B753" s="2" t="s">
        <v>948</v>
      </c>
      <c r="D753" s="2" t="s">
        <v>120</v>
      </c>
      <c r="E753" s="3" t="s">
        <v>175</v>
      </c>
      <c r="I753" s="3" t="s">
        <v>970</v>
      </c>
      <c r="O753" s="3" t="s">
        <v>981</v>
      </c>
    </row>
    <row r="754" customFormat="false" ht="12.8" hidden="false" customHeight="false" outlineLevel="0" collapsed="false">
      <c r="A754" s="2" t="s">
        <v>947</v>
      </c>
      <c r="B754" s="2" t="s">
        <v>948</v>
      </c>
      <c r="C754" s="2" t="s">
        <v>982</v>
      </c>
      <c r="D754" s="2" t="s">
        <v>120</v>
      </c>
      <c r="E754" s="2" t="s">
        <v>120</v>
      </c>
      <c r="F754" s="2" t="s">
        <v>23</v>
      </c>
      <c r="G754" s="2"/>
      <c r="O754" s="3" t="s">
        <v>955</v>
      </c>
      <c r="R754" s="2" t="s">
        <v>983</v>
      </c>
    </row>
    <row r="755" customFormat="false" ht="12.8" hidden="false" customHeight="false" outlineLevel="0" collapsed="false">
      <c r="A755" s="2" t="s">
        <v>947</v>
      </c>
      <c r="B755" s="2" t="s">
        <v>948</v>
      </c>
      <c r="D755" s="2" t="s">
        <v>120</v>
      </c>
      <c r="E755" s="3" t="s">
        <v>175</v>
      </c>
      <c r="I755" s="3" t="s">
        <v>970</v>
      </c>
      <c r="O755" s="3" t="s">
        <v>955</v>
      </c>
    </row>
    <row r="756" customFormat="false" ht="12.8" hidden="false" customHeight="false" outlineLevel="0" collapsed="false">
      <c r="A756" s="2"/>
      <c r="B756" s="2" t="s">
        <v>948</v>
      </c>
      <c r="C756" s="2" t="s">
        <v>984</v>
      </c>
      <c r="O756" s="3"/>
    </row>
    <row r="757" customFormat="false" ht="12.8" hidden="false" customHeight="false" outlineLevel="0" collapsed="false">
      <c r="A757" s="2" t="s">
        <v>947</v>
      </c>
      <c r="B757" s="2" t="s">
        <v>985</v>
      </c>
      <c r="C757" s="2" t="s">
        <v>986</v>
      </c>
      <c r="D757" s="2" t="s">
        <v>186</v>
      </c>
      <c r="F757" s="2" t="s">
        <v>23</v>
      </c>
      <c r="G757" s="2" t="n">
        <f aca="false">H757</f>
        <v>72</v>
      </c>
      <c r="H757" s="11" t="n">
        <v>72</v>
      </c>
      <c r="I757" s="2" t="s">
        <v>953</v>
      </c>
      <c r="M757" s="2" t="s">
        <v>987</v>
      </c>
      <c r="N757" s="12" t="s">
        <v>988</v>
      </c>
      <c r="O757" s="2" t="s">
        <v>989</v>
      </c>
      <c r="P757" s="2" t="s">
        <v>990</v>
      </c>
      <c r="Q757" s="2" t="s">
        <v>991</v>
      </c>
    </row>
    <row r="758" customFormat="false" ht="12.8" hidden="false" customHeight="false" outlineLevel="0" collapsed="false">
      <c r="A758" s="2" t="s">
        <v>947</v>
      </c>
      <c r="B758" s="2" t="s">
        <v>985</v>
      </c>
      <c r="C758" s="2" t="s">
        <v>992</v>
      </c>
      <c r="D758" s="2" t="s">
        <v>92</v>
      </c>
      <c r="F758" s="2" t="s">
        <v>30</v>
      </c>
      <c r="G758" s="2" t="n">
        <f aca="false">H758</f>
        <v>48</v>
      </c>
      <c r="H758" s="2" t="n">
        <v>48</v>
      </c>
      <c r="I758" s="2" t="s">
        <v>953</v>
      </c>
      <c r="O758" s="2" t="s">
        <v>981</v>
      </c>
    </row>
    <row r="759" customFormat="false" ht="12.8" hidden="false" customHeight="false" outlineLevel="0" collapsed="false">
      <c r="A759" s="2" t="s">
        <v>947</v>
      </c>
      <c r="B759" s="2" t="s">
        <v>985</v>
      </c>
      <c r="C759" s="2" t="s">
        <v>993</v>
      </c>
      <c r="D759" s="2" t="s">
        <v>186</v>
      </c>
      <c r="F759" s="2" t="s">
        <v>30</v>
      </c>
      <c r="G759" s="2" t="n">
        <f aca="false">H759</f>
        <v>23</v>
      </c>
      <c r="H759" s="2" t="n">
        <v>23</v>
      </c>
      <c r="I759" s="2" t="s">
        <v>970</v>
      </c>
      <c r="M759" s="2" t="s">
        <v>994</v>
      </c>
      <c r="O759" s="2" t="s">
        <v>955</v>
      </c>
      <c r="Q759" s="2" t="s">
        <v>991</v>
      </c>
    </row>
    <row r="760" customFormat="false" ht="12.8" hidden="false" customHeight="false" outlineLevel="0" collapsed="false">
      <c r="A760" s="2" t="s">
        <v>947</v>
      </c>
      <c r="B760" s="2" t="s">
        <v>995</v>
      </c>
      <c r="C760" s="2" t="s">
        <v>996</v>
      </c>
      <c r="D760" s="2" t="s">
        <v>60</v>
      </c>
      <c r="F760" s="2" t="s">
        <v>23</v>
      </c>
      <c r="G760" s="2" t="n">
        <v>160</v>
      </c>
      <c r="H760" s="9" t="s">
        <v>961</v>
      </c>
      <c r="I760" s="2" t="s">
        <v>953</v>
      </c>
      <c r="M760" s="2" t="s">
        <v>997</v>
      </c>
      <c r="N760" s="2" t="s">
        <v>998</v>
      </c>
      <c r="O760" s="2" t="s">
        <v>979</v>
      </c>
      <c r="P760" s="2" t="s">
        <v>999</v>
      </c>
      <c r="Q760" s="1" t="s">
        <v>1000</v>
      </c>
    </row>
    <row r="761" customFormat="false" ht="12.8" hidden="false" customHeight="false" outlineLevel="0" collapsed="false">
      <c r="A761" s="2" t="s">
        <v>947</v>
      </c>
      <c r="B761" s="2" t="s">
        <v>995</v>
      </c>
      <c r="C761" s="2" t="s">
        <v>1001</v>
      </c>
      <c r="D761" s="2" t="s">
        <v>101</v>
      </c>
      <c r="F761" s="2" t="s">
        <v>23</v>
      </c>
      <c r="G761" s="2" t="n">
        <f aca="false">H761</f>
        <v>139</v>
      </c>
      <c r="H761" s="2" t="n">
        <v>139</v>
      </c>
      <c r="I761" s="2" t="s">
        <v>953</v>
      </c>
      <c r="O761" s="2" t="s">
        <v>979</v>
      </c>
      <c r="P761" s="2" t="s">
        <v>74</v>
      </c>
    </row>
    <row r="762" customFormat="false" ht="12.8" hidden="false" customHeight="false" outlineLevel="0" collapsed="false">
      <c r="A762" s="2" t="s">
        <v>947</v>
      </c>
      <c r="B762" s="2" t="s">
        <v>995</v>
      </c>
      <c r="C762" s="2" t="s">
        <v>998</v>
      </c>
      <c r="D762" s="2" t="s">
        <v>60</v>
      </c>
      <c r="F762" s="2" t="s">
        <v>23</v>
      </c>
      <c r="G762" s="2" t="n">
        <f aca="false">H762</f>
        <v>73</v>
      </c>
      <c r="H762" s="2" t="n">
        <v>73</v>
      </c>
      <c r="I762" s="2" t="s">
        <v>953</v>
      </c>
      <c r="M762" s="2" t="s">
        <v>996</v>
      </c>
      <c r="N762" s="2" t="s">
        <v>1002</v>
      </c>
      <c r="O762" s="2" t="s">
        <v>1003</v>
      </c>
      <c r="P762" s="2" t="s">
        <v>307</v>
      </c>
    </row>
    <row r="763" customFormat="false" ht="12.8" hidden="false" customHeight="false" outlineLevel="0" collapsed="false">
      <c r="A763" s="2" t="s">
        <v>947</v>
      </c>
      <c r="B763" s="2" t="s">
        <v>995</v>
      </c>
      <c r="C763" s="2" t="s">
        <v>1002</v>
      </c>
      <c r="D763" s="2" t="s">
        <v>60</v>
      </c>
      <c r="F763" s="2" t="s">
        <v>23</v>
      </c>
      <c r="G763" s="2" t="n">
        <f aca="false">H763</f>
        <v>20</v>
      </c>
      <c r="H763" s="2" t="n">
        <v>20</v>
      </c>
      <c r="I763" s="2" t="s">
        <v>970</v>
      </c>
      <c r="M763" s="2" t="s">
        <v>998</v>
      </c>
      <c r="O763" s="2" t="s">
        <v>979</v>
      </c>
      <c r="P763" s="2" t="s">
        <v>1004</v>
      </c>
    </row>
    <row r="764" customFormat="false" ht="12.8" hidden="false" customHeight="false" outlineLevel="0" collapsed="false">
      <c r="A764" s="2" t="s">
        <v>947</v>
      </c>
      <c r="B764" s="2" t="s">
        <v>1005</v>
      </c>
      <c r="C764" s="2" t="s">
        <v>1006</v>
      </c>
      <c r="D764" s="2" t="s">
        <v>186</v>
      </c>
      <c r="F764" s="2" t="s">
        <v>30</v>
      </c>
      <c r="G764" s="2" t="n">
        <f aca="false">H764</f>
        <v>48</v>
      </c>
      <c r="H764" s="2" t="n">
        <v>48</v>
      </c>
      <c r="I764" s="2" t="s">
        <v>970</v>
      </c>
      <c r="M764" s="2" t="s">
        <v>994</v>
      </c>
      <c r="O764" s="2" t="s">
        <v>955</v>
      </c>
      <c r="P764" s="2" t="s">
        <v>301</v>
      </c>
      <c r="Q764" s="2" t="s">
        <v>1007</v>
      </c>
    </row>
    <row r="765" customFormat="false" ht="12.8" hidden="false" customHeight="false" outlineLevel="0" collapsed="false">
      <c r="A765" s="2" t="s">
        <v>947</v>
      </c>
      <c r="B765" s="2" t="s">
        <v>1005</v>
      </c>
      <c r="C765" s="2" t="s">
        <v>1008</v>
      </c>
      <c r="D765" s="2" t="s">
        <v>57</v>
      </c>
      <c r="F765" s="2" t="s">
        <v>30</v>
      </c>
      <c r="G765" s="2" t="n">
        <f aca="false">H765</f>
        <v>52</v>
      </c>
      <c r="H765" s="2" t="n">
        <v>52</v>
      </c>
      <c r="I765" s="2" t="s">
        <v>970</v>
      </c>
      <c r="O765" s="2" t="s">
        <v>1003</v>
      </c>
      <c r="P765" s="2" t="s">
        <v>1009</v>
      </c>
      <c r="Q765" s="2" t="s">
        <v>1010</v>
      </c>
    </row>
    <row r="766" customFormat="false" ht="12.8" hidden="false" customHeight="false" outlineLevel="0" collapsed="false">
      <c r="A766" s="2" t="s">
        <v>947</v>
      </c>
      <c r="B766" s="2" t="s">
        <v>1005</v>
      </c>
      <c r="C766" s="2" t="s">
        <v>1011</v>
      </c>
      <c r="D766" s="2" t="s">
        <v>83</v>
      </c>
      <c r="E766" s="2" t="s">
        <v>88</v>
      </c>
      <c r="F766" s="2" t="s">
        <v>30</v>
      </c>
      <c r="G766" s="2" t="n">
        <f aca="false">H766</f>
        <v>45</v>
      </c>
      <c r="H766" s="2" t="n">
        <v>45</v>
      </c>
      <c r="I766" s="2" t="s">
        <v>970</v>
      </c>
      <c r="O766" s="2" t="s">
        <v>1003</v>
      </c>
      <c r="P766" s="2" t="s">
        <v>90</v>
      </c>
    </row>
    <row r="767" customFormat="false" ht="12.8" hidden="false" customHeight="false" outlineLevel="0" collapsed="false">
      <c r="A767" s="2" t="s">
        <v>947</v>
      </c>
      <c r="B767" s="2" t="s">
        <v>1005</v>
      </c>
      <c r="C767" s="2" t="s">
        <v>1012</v>
      </c>
      <c r="D767" s="2" t="s">
        <v>21</v>
      </c>
      <c r="F767" s="2" t="s">
        <v>30</v>
      </c>
      <c r="G767" s="2" t="n">
        <f aca="false">H767</f>
        <v>36</v>
      </c>
      <c r="H767" s="2" t="n">
        <v>36</v>
      </c>
      <c r="I767" s="2" t="s">
        <v>970</v>
      </c>
      <c r="M767" s="2" t="s">
        <v>1013</v>
      </c>
      <c r="O767" s="2" t="s">
        <v>968</v>
      </c>
      <c r="Q767" s="1" t="s">
        <v>1014</v>
      </c>
    </row>
    <row r="768" customFormat="false" ht="12.8" hidden="false" customHeight="false" outlineLevel="0" collapsed="false">
      <c r="A768" s="2" t="s">
        <v>947</v>
      </c>
      <c r="B768" s="2" t="s">
        <v>1015</v>
      </c>
      <c r="C768" s="2" t="s">
        <v>1016</v>
      </c>
      <c r="D768" s="2" t="s">
        <v>92</v>
      </c>
      <c r="F768" s="2" t="s">
        <v>30</v>
      </c>
      <c r="G768" s="2" t="n">
        <f aca="false">H768</f>
        <v>66</v>
      </c>
      <c r="H768" s="2" t="n">
        <v>66</v>
      </c>
      <c r="I768" s="2" t="s">
        <v>953</v>
      </c>
      <c r="N768" s="2" t="s">
        <v>1017</v>
      </c>
      <c r="O768" s="2" t="s">
        <v>989</v>
      </c>
      <c r="P768" s="2" t="s">
        <v>307</v>
      </c>
      <c r="Q768" s="1" t="s">
        <v>1018</v>
      </c>
    </row>
    <row r="769" customFormat="false" ht="12.8" hidden="false" customHeight="false" outlineLevel="0" collapsed="false">
      <c r="A769" s="2" t="s">
        <v>947</v>
      </c>
      <c r="B769" s="2" t="s">
        <v>1015</v>
      </c>
      <c r="C769" s="2" t="s">
        <v>1019</v>
      </c>
      <c r="D769" s="2" t="s">
        <v>92</v>
      </c>
      <c r="F769" s="2" t="s">
        <v>23</v>
      </c>
      <c r="G769" s="2" t="n">
        <f aca="false">H769</f>
        <v>31</v>
      </c>
      <c r="H769" s="2" t="n">
        <v>31</v>
      </c>
      <c r="I769" s="2" t="s">
        <v>970</v>
      </c>
      <c r="M769" s="2" t="s">
        <v>648</v>
      </c>
      <c r="O769" s="2" t="s">
        <v>981</v>
      </c>
      <c r="Q769" s="2" t="s">
        <v>1020</v>
      </c>
    </row>
    <row r="770" customFormat="false" ht="12.8" hidden="false" customHeight="false" outlineLevel="0" collapsed="false">
      <c r="A770" s="2" t="s">
        <v>947</v>
      </c>
      <c r="B770" s="2" t="s">
        <v>1015</v>
      </c>
      <c r="C770" s="2" t="s">
        <v>1021</v>
      </c>
      <c r="D770" s="2" t="s">
        <v>60</v>
      </c>
      <c r="F770" s="2" t="s">
        <v>30</v>
      </c>
      <c r="G770" s="2" t="n">
        <f aca="false">H770</f>
        <v>36</v>
      </c>
      <c r="H770" s="2" t="n">
        <v>36</v>
      </c>
      <c r="I770" s="2" t="s">
        <v>970</v>
      </c>
      <c r="O770" s="2" t="s">
        <v>981</v>
      </c>
      <c r="P770" s="2" t="s">
        <v>1022</v>
      </c>
      <c r="Q770" s="2" t="s">
        <v>1023</v>
      </c>
    </row>
    <row r="771" customFormat="false" ht="12.8" hidden="false" customHeight="false" outlineLevel="0" collapsed="false">
      <c r="A771" s="2" t="s">
        <v>947</v>
      </c>
      <c r="B771" s="2" t="s">
        <v>1015</v>
      </c>
      <c r="C771" s="2" t="s">
        <v>1024</v>
      </c>
      <c r="D771" s="2" t="s">
        <v>95</v>
      </c>
      <c r="F771" s="2" t="s">
        <v>30</v>
      </c>
      <c r="G771" s="2" t="n">
        <f aca="false">H771</f>
        <v>58</v>
      </c>
      <c r="H771" s="2" t="n">
        <v>58</v>
      </c>
      <c r="I771" s="2" t="s">
        <v>953</v>
      </c>
      <c r="O771" s="2" t="s">
        <v>981</v>
      </c>
      <c r="P771" s="2" t="s">
        <v>326</v>
      </c>
    </row>
    <row r="772" customFormat="false" ht="12.8" hidden="false" customHeight="false" outlineLevel="0" collapsed="false">
      <c r="A772" s="2" t="s">
        <v>947</v>
      </c>
      <c r="B772" s="2" t="s">
        <v>1015</v>
      </c>
      <c r="C772" s="2" t="s">
        <v>1025</v>
      </c>
      <c r="D772" s="2" t="s">
        <v>92</v>
      </c>
      <c r="F772" s="2" t="s">
        <v>30</v>
      </c>
      <c r="G772" s="2" t="n">
        <f aca="false">H772</f>
        <v>55</v>
      </c>
      <c r="H772" s="2" t="n">
        <v>55</v>
      </c>
      <c r="I772" s="2" t="s">
        <v>953</v>
      </c>
      <c r="O772" s="2" t="s">
        <v>981</v>
      </c>
      <c r="P772" s="2" t="s">
        <v>307</v>
      </c>
      <c r="Q772" s="2" t="s">
        <v>1026</v>
      </c>
    </row>
    <row r="773" customFormat="false" ht="12.8" hidden="false" customHeight="false" outlineLevel="0" collapsed="false">
      <c r="A773" s="2" t="s">
        <v>947</v>
      </c>
      <c r="B773" s="2" t="s">
        <v>1015</v>
      </c>
      <c r="C773" s="2" t="s">
        <v>1027</v>
      </c>
      <c r="D773" s="2" t="s">
        <v>92</v>
      </c>
      <c r="F773" s="2" t="s">
        <v>30</v>
      </c>
      <c r="G773" s="2" t="n">
        <f aca="false">H773</f>
        <v>35</v>
      </c>
      <c r="H773" s="2" t="n">
        <v>35</v>
      </c>
      <c r="I773" s="2" t="s">
        <v>970</v>
      </c>
      <c r="O773" s="2" t="s">
        <v>981</v>
      </c>
      <c r="Q773" s="1" t="s">
        <v>1028</v>
      </c>
    </row>
    <row r="774" customFormat="false" ht="12.8" hidden="false" customHeight="false" outlineLevel="0" collapsed="false">
      <c r="A774" s="2" t="s">
        <v>947</v>
      </c>
      <c r="B774" s="2" t="s">
        <v>1015</v>
      </c>
      <c r="C774" s="2" t="s">
        <v>1029</v>
      </c>
      <c r="D774" s="2" t="s">
        <v>77</v>
      </c>
      <c r="F774" s="2" t="s">
        <v>30</v>
      </c>
      <c r="G774" s="2" t="n">
        <f aca="false">H774</f>
        <v>37</v>
      </c>
      <c r="H774" s="2" t="n">
        <v>37</v>
      </c>
      <c r="I774" s="2" t="s">
        <v>970</v>
      </c>
      <c r="O774" s="2" t="s">
        <v>968</v>
      </c>
      <c r="Q774" s="1" t="s">
        <v>1030</v>
      </c>
    </row>
    <row r="775" customFormat="false" ht="12.8" hidden="false" customHeight="false" outlineLevel="0" collapsed="false">
      <c r="A775" s="2" t="s">
        <v>947</v>
      </c>
      <c r="B775" s="2" t="s">
        <v>1015</v>
      </c>
      <c r="C775" s="2" t="s">
        <v>1031</v>
      </c>
      <c r="D775" s="3" t="s">
        <v>77</v>
      </c>
      <c r="I775" s="3" t="s">
        <v>970</v>
      </c>
      <c r="O775" s="3" t="s">
        <v>968</v>
      </c>
    </row>
    <row r="776" customFormat="false" ht="12.8" hidden="false" customHeight="false" outlineLevel="0" collapsed="false">
      <c r="A776" s="2"/>
      <c r="B776" s="2" t="s">
        <v>1015</v>
      </c>
      <c r="C776" s="2" t="s">
        <v>1032</v>
      </c>
    </row>
    <row r="777" customFormat="false" ht="12.8" hidden="false" customHeight="false" outlineLevel="0" collapsed="false">
      <c r="A777" s="2" t="s">
        <v>947</v>
      </c>
      <c r="B777" s="2" t="s">
        <v>1033</v>
      </c>
      <c r="C777" s="6" t="s">
        <v>1034</v>
      </c>
      <c r="D777" s="6" t="s">
        <v>186</v>
      </c>
      <c r="F777" s="2" t="s">
        <v>30</v>
      </c>
      <c r="G777" s="2" t="n">
        <f aca="false">H777</f>
        <v>107</v>
      </c>
      <c r="H777" s="2" t="n">
        <v>107</v>
      </c>
      <c r="I777" s="2" t="s">
        <v>65</v>
      </c>
      <c r="L777" s="2" t="s">
        <v>364</v>
      </c>
      <c r="N777" s="2" t="s">
        <v>1035</v>
      </c>
      <c r="O777" s="2" t="s">
        <v>955</v>
      </c>
      <c r="P777" s="2" t="s">
        <v>224</v>
      </c>
      <c r="Q777" s="2" t="s">
        <v>1036</v>
      </c>
    </row>
    <row r="778" customFormat="false" ht="12.8" hidden="false" customHeight="false" outlineLevel="0" collapsed="false">
      <c r="A778" s="2" t="s">
        <v>947</v>
      </c>
      <c r="B778" s="2" t="s">
        <v>1033</v>
      </c>
      <c r="C778" s="2" t="s">
        <v>1037</v>
      </c>
      <c r="D778" s="2" t="s">
        <v>77</v>
      </c>
      <c r="F778" s="2" t="s">
        <v>30</v>
      </c>
      <c r="G778" s="2" t="n">
        <f aca="false">H778</f>
        <v>68</v>
      </c>
      <c r="H778" s="2" t="n">
        <v>68</v>
      </c>
      <c r="I778" s="2" t="s">
        <v>953</v>
      </c>
      <c r="J778" s="2" t="s">
        <v>80</v>
      </c>
      <c r="K778" s="2"/>
      <c r="O778" s="2" t="s">
        <v>968</v>
      </c>
      <c r="Q778" s="1" t="s">
        <v>1038</v>
      </c>
    </row>
    <row r="779" customFormat="false" ht="12.8" hidden="false" customHeight="false" outlineLevel="0" collapsed="false">
      <c r="A779" s="2" t="s">
        <v>947</v>
      </c>
      <c r="B779" s="2" t="s">
        <v>1033</v>
      </c>
      <c r="C779" s="2" t="s">
        <v>1039</v>
      </c>
      <c r="D779" s="2" t="s">
        <v>68</v>
      </c>
      <c r="F779" s="2" t="s">
        <v>30</v>
      </c>
      <c r="G779" s="2" t="n">
        <f aca="false">H779</f>
        <v>160</v>
      </c>
      <c r="H779" s="2" t="n">
        <v>160</v>
      </c>
      <c r="I779" s="2" t="s">
        <v>953</v>
      </c>
      <c r="J779" s="3" t="s">
        <v>37</v>
      </c>
      <c r="K779" s="3"/>
      <c r="L779" s="3" t="s">
        <v>62</v>
      </c>
      <c r="N779" s="2" t="s">
        <v>1040</v>
      </c>
      <c r="O779" s="2" t="s">
        <v>955</v>
      </c>
    </row>
    <row r="780" customFormat="false" ht="12.8" hidden="false" customHeight="false" outlineLevel="0" collapsed="false">
      <c r="A780" s="2" t="s">
        <v>947</v>
      </c>
      <c r="B780" s="2" t="s">
        <v>1033</v>
      </c>
      <c r="C780" s="2" t="s">
        <v>1041</v>
      </c>
      <c r="D780" s="2" t="s">
        <v>95</v>
      </c>
      <c r="F780" s="2" t="s">
        <v>30</v>
      </c>
      <c r="G780" s="2" t="n">
        <f aca="false">H780</f>
        <v>62</v>
      </c>
      <c r="H780" s="2" t="n">
        <v>62</v>
      </c>
      <c r="I780" s="2" t="s">
        <v>953</v>
      </c>
      <c r="O780" s="2" t="s">
        <v>981</v>
      </c>
    </row>
    <row r="781" customFormat="false" ht="12.8" hidden="false" customHeight="false" outlineLevel="0" collapsed="false">
      <c r="A781" s="2" t="s">
        <v>947</v>
      </c>
      <c r="B781" s="2" t="s">
        <v>1033</v>
      </c>
      <c r="C781" s="2" t="s">
        <v>1042</v>
      </c>
      <c r="D781" s="2" t="s">
        <v>120</v>
      </c>
      <c r="E781" s="2" t="s">
        <v>175</v>
      </c>
      <c r="F781" s="2" t="s">
        <v>23</v>
      </c>
      <c r="G781" s="2" t="n">
        <f aca="false">H781</f>
        <v>76</v>
      </c>
      <c r="H781" s="2" t="n">
        <v>76</v>
      </c>
      <c r="I781" s="2" t="s">
        <v>953</v>
      </c>
      <c r="N781" s="2" t="s">
        <v>1043</v>
      </c>
      <c r="O781" s="2" t="s">
        <v>968</v>
      </c>
      <c r="P781" s="2" t="s">
        <v>1044</v>
      </c>
      <c r="Q781" s="1" t="s">
        <v>1045</v>
      </c>
    </row>
    <row r="782" customFormat="false" ht="12.8" hidden="false" customHeight="false" outlineLevel="0" collapsed="false">
      <c r="A782" s="2" t="s">
        <v>947</v>
      </c>
      <c r="B782" s="2" t="s">
        <v>1033</v>
      </c>
      <c r="C782" s="2" t="s">
        <v>1046</v>
      </c>
      <c r="D782" s="2" t="s">
        <v>21</v>
      </c>
      <c r="F782" s="2" t="s">
        <v>30</v>
      </c>
      <c r="G782" s="2" t="n">
        <f aca="false">H782</f>
        <v>26</v>
      </c>
      <c r="H782" s="2" t="n">
        <v>26</v>
      </c>
      <c r="I782" s="2" t="s">
        <v>970</v>
      </c>
      <c r="O782" s="2" t="s">
        <v>980</v>
      </c>
    </row>
    <row r="783" customFormat="false" ht="12.8" hidden="false" customHeight="false" outlineLevel="0" collapsed="false">
      <c r="A783" s="2" t="s">
        <v>947</v>
      </c>
      <c r="B783" s="2" t="s">
        <v>1033</v>
      </c>
      <c r="C783" s="2" t="s">
        <v>1047</v>
      </c>
      <c r="D783" s="2" t="s">
        <v>101</v>
      </c>
      <c r="F783" s="2" t="s">
        <v>30</v>
      </c>
      <c r="G783" s="2" t="n">
        <f aca="false">H783</f>
        <v>20</v>
      </c>
      <c r="H783" s="2" t="n">
        <v>20</v>
      </c>
      <c r="I783" s="2" t="s">
        <v>970</v>
      </c>
      <c r="M783" s="2" t="s">
        <v>1048</v>
      </c>
      <c r="O783" s="2" t="s">
        <v>979</v>
      </c>
    </row>
    <row r="784" customFormat="false" ht="12.8" hidden="false" customHeight="false" outlineLevel="0" collapsed="false">
      <c r="A784" s="2" t="s">
        <v>947</v>
      </c>
      <c r="B784" s="2" t="s">
        <v>1033</v>
      </c>
      <c r="C784" s="2" t="s">
        <v>1049</v>
      </c>
      <c r="D784" s="2" t="s">
        <v>83</v>
      </c>
      <c r="F784" s="2" t="s">
        <v>30</v>
      </c>
      <c r="G784" s="2"/>
      <c r="I784" s="2" t="s">
        <v>953</v>
      </c>
      <c r="J784" s="2" t="s">
        <v>66</v>
      </c>
      <c r="K784" s="2"/>
      <c r="N784" s="2" t="s">
        <v>1050</v>
      </c>
      <c r="O784" s="3" t="s">
        <v>1003</v>
      </c>
    </row>
    <row r="785" customFormat="false" ht="12.8" hidden="false" customHeight="false" outlineLevel="0" collapsed="false">
      <c r="A785" s="2" t="s">
        <v>947</v>
      </c>
      <c r="B785" s="2" t="s">
        <v>1033</v>
      </c>
      <c r="C785" s="2" t="s">
        <v>1040</v>
      </c>
      <c r="D785" s="2" t="s">
        <v>68</v>
      </c>
      <c r="F785" s="2" t="s">
        <v>30</v>
      </c>
      <c r="G785" s="2"/>
      <c r="I785" s="2" t="s">
        <v>970</v>
      </c>
      <c r="J785" s="2" t="s">
        <v>66</v>
      </c>
      <c r="M785" s="2" t="s">
        <v>1039</v>
      </c>
      <c r="O785" s="3" t="s">
        <v>980</v>
      </c>
      <c r="Q785" s="1" t="s">
        <v>197</v>
      </c>
    </row>
    <row r="786" customFormat="false" ht="12.8" hidden="false" customHeight="false" outlineLevel="0" collapsed="false">
      <c r="A786" s="2" t="s">
        <v>947</v>
      </c>
      <c r="B786" s="2" t="s">
        <v>1033</v>
      </c>
      <c r="D786" s="3" t="s">
        <v>77</v>
      </c>
      <c r="I786" s="2" t="s">
        <v>970</v>
      </c>
      <c r="O786" s="3" t="s">
        <v>981</v>
      </c>
    </row>
    <row r="787" customFormat="false" ht="12.8" hidden="false" customHeight="false" outlineLevel="0" collapsed="false">
      <c r="A787" s="2" t="s">
        <v>947</v>
      </c>
      <c r="B787" s="2" t="s">
        <v>1033</v>
      </c>
      <c r="D787" s="3" t="s">
        <v>60</v>
      </c>
      <c r="I787" s="2" t="s">
        <v>970</v>
      </c>
      <c r="O787" s="3" t="s">
        <v>1051</v>
      </c>
    </row>
    <row r="788" customFormat="false" ht="12.8" hidden="false" customHeight="false" outlineLevel="0" collapsed="false">
      <c r="A788" s="2" t="s">
        <v>947</v>
      </c>
      <c r="B788" s="2" t="s">
        <v>1033</v>
      </c>
      <c r="D788" s="3" t="s">
        <v>57</v>
      </c>
      <c r="I788" s="2" t="s">
        <v>970</v>
      </c>
      <c r="O788" s="3" t="s">
        <v>981</v>
      </c>
    </row>
    <row r="789" customFormat="false" ht="12.8" hidden="false" customHeight="false" outlineLevel="0" collapsed="false">
      <c r="A789" s="2"/>
      <c r="B789" s="2" t="s">
        <v>1033</v>
      </c>
      <c r="C789" s="2" t="s">
        <v>1052</v>
      </c>
    </row>
    <row r="790" customFormat="false" ht="12.8" hidden="false" customHeight="false" outlineLevel="0" collapsed="false">
      <c r="A790" s="2" t="s">
        <v>947</v>
      </c>
      <c r="B790" s="2" t="s">
        <v>1053</v>
      </c>
      <c r="C790" s="2" t="s">
        <v>1054</v>
      </c>
      <c r="D790" s="2" t="s">
        <v>83</v>
      </c>
      <c r="F790" s="2" t="s">
        <v>23</v>
      </c>
      <c r="G790" s="2"/>
      <c r="I790" s="2" t="s">
        <v>970</v>
      </c>
      <c r="O790" s="3" t="s">
        <v>1051</v>
      </c>
      <c r="Q790" s="2" t="s">
        <v>1055</v>
      </c>
    </row>
    <row r="791" customFormat="false" ht="12.8" hidden="false" customHeight="false" outlineLevel="0" collapsed="false">
      <c r="A791" s="2" t="s">
        <v>947</v>
      </c>
      <c r="B791" s="2" t="s">
        <v>1056</v>
      </c>
      <c r="C791" s="2" t="s">
        <v>1057</v>
      </c>
      <c r="D791" s="2" t="s">
        <v>92</v>
      </c>
      <c r="F791" s="2" t="s">
        <v>30</v>
      </c>
      <c r="G791" s="3" t="n">
        <v>115</v>
      </c>
      <c r="I791" s="2" t="s">
        <v>953</v>
      </c>
      <c r="N791" s="3" t="s">
        <v>1058</v>
      </c>
      <c r="O791" s="2" t="s">
        <v>989</v>
      </c>
      <c r="Q791" s="2" t="s">
        <v>1059</v>
      </c>
    </row>
    <row r="792" customFormat="false" ht="12.8" hidden="false" customHeight="false" outlineLevel="0" collapsed="false">
      <c r="A792" s="2" t="s">
        <v>947</v>
      </c>
      <c r="B792" s="2" t="s">
        <v>1056</v>
      </c>
      <c r="C792" s="2" t="s">
        <v>1060</v>
      </c>
      <c r="D792" s="2" t="s">
        <v>60</v>
      </c>
      <c r="F792" s="2" t="s">
        <v>30</v>
      </c>
      <c r="G792" s="2"/>
      <c r="I792" s="2" t="s">
        <v>970</v>
      </c>
      <c r="O792" s="2" t="s">
        <v>981</v>
      </c>
      <c r="Q792" s="2" t="s">
        <v>1059</v>
      </c>
    </row>
    <row r="793" customFormat="false" ht="12.8" hidden="false" customHeight="false" outlineLevel="0" collapsed="false">
      <c r="A793" s="2" t="s">
        <v>947</v>
      </c>
      <c r="B793" s="2" t="s">
        <v>1061</v>
      </c>
      <c r="C793" s="2" t="s">
        <v>1062</v>
      </c>
      <c r="D793" s="2" t="s">
        <v>21</v>
      </c>
      <c r="F793" s="2" t="s">
        <v>30</v>
      </c>
      <c r="G793" s="2"/>
      <c r="I793" s="2" t="s">
        <v>953</v>
      </c>
      <c r="N793" s="2" t="s">
        <v>1063</v>
      </c>
      <c r="O793" s="3" t="s">
        <v>968</v>
      </c>
      <c r="Q793" s="2" t="s">
        <v>1064</v>
      </c>
    </row>
    <row r="794" customFormat="false" ht="12.8" hidden="false" customHeight="false" outlineLevel="0" collapsed="false">
      <c r="A794" s="2" t="s">
        <v>947</v>
      </c>
      <c r="B794" s="2" t="s">
        <v>1065</v>
      </c>
      <c r="C794" s="2" t="s">
        <v>1066</v>
      </c>
      <c r="D794" s="2" t="s">
        <v>68</v>
      </c>
      <c r="F794" s="2" t="s">
        <v>23</v>
      </c>
      <c r="G794" s="2"/>
      <c r="I794" s="2" t="s">
        <v>970</v>
      </c>
      <c r="M794" s="2" t="s">
        <v>1067</v>
      </c>
      <c r="O794" s="3" t="s">
        <v>980</v>
      </c>
      <c r="Q794" s="2" t="s">
        <v>1068</v>
      </c>
    </row>
    <row r="795" customFormat="false" ht="12.8" hidden="false" customHeight="false" outlineLevel="0" collapsed="false">
      <c r="A795" s="2" t="s">
        <v>947</v>
      </c>
      <c r="B795" s="2" t="s">
        <v>1069</v>
      </c>
      <c r="C795" s="2" t="s">
        <v>1070</v>
      </c>
      <c r="D795" s="2" t="s">
        <v>120</v>
      </c>
      <c r="E795" s="2" t="s">
        <v>120</v>
      </c>
      <c r="F795" s="2" t="s">
        <v>30</v>
      </c>
      <c r="G795" s="2"/>
      <c r="I795" s="2" t="s">
        <v>970</v>
      </c>
      <c r="O795" s="3" t="s">
        <v>955</v>
      </c>
      <c r="Q795" s="2" t="s">
        <v>1071</v>
      </c>
    </row>
    <row r="796" customFormat="false" ht="12.8" hidden="false" customHeight="false" outlineLevel="0" collapsed="false">
      <c r="A796" s="2" t="s">
        <v>947</v>
      </c>
      <c r="B796" s="2" t="s">
        <v>1072</v>
      </c>
      <c r="C796" s="2" t="s">
        <v>1035</v>
      </c>
      <c r="D796" s="2" t="s">
        <v>186</v>
      </c>
      <c r="F796" s="2" t="s">
        <v>30</v>
      </c>
      <c r="G796" s="2"/>
      <c r="I796" s="2" t="s">
        <v>953</v>
      </c>
      <c r="M796" s="2" t="s">
        <v>1073</v>
      </c>
      <c r="O796" s="3" t="s">
        <v>955</v>
      </c>
      <c r="Q796" s="2" t="s">
        <v>1074</v>
      </c>
    </row>
    <row r="797" customFormat="false" ht="12.8" hidden="false" customHeight="false" outlineLevel="0" collapsed="false">
      <c r="A797" s="2" t="s">
        <v>947</v>
      </c>
      <c r="B797" s="2" t="s">
        <v>1072</v>
      </c>
      <c r="D797" s="3" t="s">
        <v>21</v>
      </c>
      <c r="I797" s="2" t="s">
        <v>970</v>
      </c>
      <c r="O797" s="3" t="s">
        <v>968</v>
      </c>
      <c r="Q797" s="2" t="s">
        <v>1075</v>
      </c>
    </row>
    <row r="798" customFormat="false" ht="12.8" hidden="false" customHeight="false" outlineLevel="0" collapsed="false">
      <c r="A798" s="2" t="s">
        <v>947</v>
      </c>
      <c r="B798" s="2" t="s">
        <v>1072</v>
      </c>
      <c r="D798" s="3" t="s">
        <v>60</v>
      </c>
      <c r="E798" s="3" t="s">
        <v>571</v>
      </c>
      <c r="I798" s="2" t="s">
        <v>970</v>
      </c>
      <c r="O798" s="3" t="s">
        <v>968</v>
      </c>
      <c r="Q798" s="2" t="s">
        <v>1075</v>
      </c>
    </row>
    <row r="799" customFormat="false" ht="12.8" hidden="false" customHeight="false" outlineLevel="0" collapsed="false">
      <c r="A799" s="2" t="s">
        <v>947</v>
      </c>
      <c r="B799" s="2" t="s">
        <v>1072</v>
      </c>
      <c r="D799" s="3" t="s">
        <v>60</v>
      </c>
      <c r="I799" s="2" t="s">
        <v>970</v>
      </c>
      <c r="O799" s="3" t="s">
        <v>968</v>
      </c>
    </row>
    <row r="800" customFormat="false" ht="12.8" hidden="false" customHeight="false" outlineLevel="0" collapsed="false">
      <c r="A800" s="2" t="s">
        <v>947</v>
      </c>
      <c r="B800" s="2" t="s">
        <v>1072</v>
      </c>
      <c r="D800" s="3" t="s">
        <v>95</v>
      </c>
      <c r="I800" s="2" t="s">
        <v>970</v>
      </c>
      <c r="O800" s="3" t="s">
        <v>955</v>
      </c>
    </row>
    <row r="801" customFormat="false" ht="12.8" hidden="false" customHeight="false" outlineLevel="0" collapsed="false">
      <c r="A801" s="2"/>
      <c r="B801" s="2" t="s">
        <v>1072</v>
      </c>
      <c r="C801" s="2" t="s">
        <v>1076</v>
      </c>
    </row>
    <row r="802" customFormat="false" ht="12.8" hidden="false" customHeight="false" outlineLevel="0" collapsed="false">
      <c r="A802" s="2" t="s">
        <v>947</v>
      </c>
      <c r="B802" s="2" t="s">
        <v>1077</v>
      </c>
      <c r="C802" s="2" t="s">
        <v>1078</v>
      </c>
      <c r="D802" s="2" t="s">
        <v>21</v>
      </c>
      <c r="F802" s="2" t="s">
        <v>30</v>
      </c>
      <c r="G802" s="2" t="n">
        <f aca="false">H802</f>
        <v>53</v>
      </c>
      <c r="H802" s="2" t="n">
        <v>53</v>
      </c>
      <c r="I802" s="2" t="s">
        <v>953</v>
      </c>
      <c r="J802" s="1" t="s">
        <v>184</v>
      </c>
      <c r="O802" s="2" t="s">
        <v>1003</v>
      </c>
      <c r="Q802" s="2" t="s">
        <v>1079</v>
      </c>
    </row>
    <row r="803" customFormat="false" ht="12.8" hidden="false" customHeight="false" outlineLevel="0" collapsed="false">
      <c r="A803" s="2" t="s">
        <v>947</v>
      </c>
      <c r="B803" s="2" t="s">
        <v>1077</v>
      </c>
      <c r="C803" s="2" t="s">
        <v>1080</v>
      </c>
      <c r="D803" s="2" t="s">
        <v>92</v>
      </c>
      <c r="F803" s="2" t="s">
        <v>30</v>
      </c>
      <c r="G803" s="2" t="n">
        <f aca="false">H803</f>
        <v>37</v>
      </c>
      <c r="H803" s="2" t="n">
        <v>37</v>
      </c>
      <c r="I803" s="2" t="s">
        <v>970</v>
      </c>
      <c r="O803" s="2" t="s">
        <v>981</v>
      </c>
      <c r="P803" s="2" t="s">
        <v>845</v>
      </c>
      <c r="Q803" s="2" t="s">
        <v>1081</v>
      </c>
    </row>
    <row r="804" customFormat="false" ht="12.8" hidden="false" customHeight="false" outlineLevel="0" collapsed="false">
      <c r="A804" s="2" t="s">
        <v>947</v>
      </c>
      <c r="B804" s="2" t="s">
        <v>1077</v>
      </c>
      <c r="C804" s="2" t="s">
        <v>1082</v>
      </c>
      <c r="D804" s="2" t="s">
        <v>120</v>
      </c>
      <c r="E804" s="2" t="s">
        <v>120</v>
      </c>
      <c r="F804" s="2" t="s">
        <v>30</v>
      </c>
      <c r="G804" s="2" t="n">
        <f aca="false">H804</f>
        <v>28</v>
      </c>
      <c r="H804" s="2" t="n">
        <v>28</v>
      </c>
      <c r="I804" s="2" t="s">
        <v>970</v>
      </c>
      <c r="K804" s="1" t="s">
        <v>659</v>
      </c>
      <c r="M804" s="2" t="s">
        <v>962</v>
      </c>
      <c r="O804" s="2" t="s">
        <v>955</v>
      </c>
      <c r="Q804" s="2" t="s">
        <v>1083</v>
      </c>
    </row>
    <row r="805" customFormat="false" ht="12.8" hidden="false" customHeight="false" outlineLevel="0" collapsed="false">
      <c r="A805" s="2" t="s">
        <v>947</v>
      </c>
      <c r="B805" s="2" t="s">
        <v>1084</v>
      </c>
      <c r="C805" s="2" t="s">
        <v>1085</v>
      </c>
      <c r="D805" s="2" t="s">
        <v>68</v>
      </c>
      <c r="E805" s="2" t="s">
        <v>524</v>
      </c>
      <c r="F805" s="2" t="s">
        <v>23</v>
      </c>
      <c r="G805" s="2" t="n">
        <f aca="false">H805</f>
        <v>49</v>
      </c>
      <c r="H805" s="2" t="n">
        <v>49</v>
      </c>
      <c r="I805" s="2" t="s">
        <v>953</v>
      </c>
      <c r="L805" s="2" t="s">
        <v>24</v>
      </c>
      <c r="O805" s="2" t="s">
        <v>968</v>
      </c>
      <c r="Q805" s="2" t="s">
        <v>1086</v>
      </c>
    </row>
    <row r="806" customFormat="false" ht="12.8" hidden="false" customHeight="false" outlineLevel="0" collapsed="false">
      <c r="A806" s="2" t="s">
        <v>947</v>
      </c>
      <c r="B806" s="2" t="s">
        <v>1084</v>
      </c>
      <c r="C806" s="6" t="s">
        <v>1067</v>
      </c>
      <c r="D806" s="2" t="s">
        <v>68</v>
      </c>
      <c r="E806" s="2" t="s">
        <v>1087</v>
      </c>
      <c r="F806" s="2" t="s">
        <v>30</v>
      </c>
      <c r="G806" s="2" t="n">
        <f aca="false">H806</f>
        <v>114</v>
      </c>
      <c r="H806" s="2" t="n">
        <v>114</v>
      </c>
      <c r="I806" s="2" t="s">
        <v>65</v>
      </c>
      <c r="L806" s="2" t="s">
        <v>1088</v>
      </c>
      <c r="N806" s="2" t="s">
        <v>1089</v>
      </c>
      <c r="O806" s="2" t="s">
        <v>1090</v>
      </c>
      <c r="Q806" s="2" t="s">
        <v>1091</v>
      </c>
    </row>
    <row r="807" customFormat="false" ht="12.8" hidden="false" customHeight="false" outlineLevel="0" collapsed="false">
      <c r="A807" s="2" t="s">
        <v>947</v>
      </c>
      <c r="B807" s="2" t="s">
        <v>1084</v>
      </c>
      <c r="C807" s="2" t="s">
        <v>1092</v>
      </c>
      <c r="D807" s="2" t="s">
        <v>68</v>
      </c>
      <c r="E807" s="2" t="s">
        <v>1093</v>
      </c>
      <c r="F807" s="2" t="s">
        <v>30</v>
      </c>
      <c r="G807" s="2" t="n">
        <f aca="false">H807</f>
        <v>98</v>
      </c>
      <c r="H807" s="2" t="n">
        <v>98</v>
      </c>
      <c r="I807" s="2" t="s">
        <v>953</v>
      </c>
      <c r="O807" s="2" t="s">
        <v>968</v>
      </c>
      <c r="Q807" s="2" t="s">
        <v>1094</v>
      </c>
    </row>
    <row r="808" customFormat="false" ht="12.8" hidden="false" customHeight="false" outlineLevel="0" collapsed="false">
      <c r="A808" s="2" t="s">
        <v>947</v>
      </c>
      <c r="B808" s="2" t="s">
        <v>1084</v>
      </c>
      <c r="C808" s="2" t="s">
        <v>1095</v>
      </c>
      <c r="D808" s="2" t="s">
        <v>68</v>
      </c>
      <c r="E808" s="2" t="s">
        <v>347</v>
      </c>
      <c r="F808" s="2" t="s">
        <v>23</v>
      </c>
      <c r="G808" s="2" t="n">
        <f aca="false">H808</f>
        <v>58</v>
      </c>
      <c r="H808" s="2" t="n">
        <v>58</v>
      </c>
      <c r="I808" s="2" t="s">
        <v>953</v>
      </c>
      <c r="O808" s="2" t="s">
        <v>980</v>
      </c>
      <c r="Q808" s="2" t="s">
        <v>1096</v>
      </c>
    </row>
    <row r="809" customFormat="false" ht="12.8" hidden="false" customHeight="false" outlineLevel="0" collapsed="false">
      <c r="A809" s="2" t="s">
        <v>947</v>
      </c>
      <c r="B809" s="2" t="s">
        <v>1084</v>
      </c>
      <c r="C809" s="2" t="s">
        <v>1097</v>
      </c>
      <c r="D809" s="2" t="s">
        <v>68</v>
      </c>
      <c r="E809" s="2" t="s">
        <v>1098</v>
      </c>
      <c r="F809" s="2" t="s">
        <v>23</v>
      </c>
      <c r="G809" s="2" t="n">
        <f aca="false">H809</f>
        <v>83</v>
      </c>
      <c r="H809" s="2" t="n">
        <v>83</v>
      </c>
      <c r="I809" s="2" t="s">
        <v>953</v>
      </c>
      <c r="O809" s="2" t="s">
        <v>980</v>
      </c>
      <c r="Q809" s="2" t="s">
        <v>1099</v>
      </c>
    </row>
    <row r="810" customFormat="false" ht="12.8" hidden="false" customHeight="false" outlineLevel="0" collapsed="false">
      <c r="A810" s="2" t="s">
        <v>947</v>
      </c>
      <c r="B810" s="2" t="s">
        <v>1084</v>
      </c>
      <c r="C810" s="2" t="s">
        <v>1100</v>
      </c>
      <c r="D810" s="2" t="s">
        <v>68</v>
      </c>
      <c r="E810" s="2" t="s">
        <v>1101</v>
      </c>
      <c r="F810" s="2" t="s">
        <v>30</v>
      </c>
      <c r="G810" s="2" t="n">
        <f aca="false">H810</f>
        <v>48</v>
      </c>
      <c r="H810" s="2" t="n">
        <v>48</v>
      </c>
      <c r="I810" s="2" t="s">
        <v>953</v>
      </c>
      <c r="O810" s="2" t="s">
        <v>980</v>
      </c>
      <c r="Q810" s="2" t="s">
        <v>1102</v>
      </c>
    </row>
    <row r="811" customFormat="false" ht="12.8" hidden="false" customHeight="false" outlineLevel="0" collapsed="false">
      <c r="A811" s="2" t="s">
        <v>947</v>
      </c>
      <c r="B811" s="2" t="s">
        <v>1103</v>
      </c>
      <c r="C811" s="2" t="s">
        <v>1104</v>
      </c>
      <c r="D811" s="2" t="s">
        <v>68</v>
      </c>
      <c r="F811" s="2" t="s">
        <v>23</v>
      </c>
      <c r="G811" s="2"/>
      <c r="I811" s="3" t="s">
        <v>970</v>
      </c>
      <c r="O811" s="3" t="s">
        <v>980</v>
      </c>
      <c r="Q811" s="2" t="s">
        <v>1105</v>
      </c>
    </row>
    <row r="812" customFormat="false" ht="12.8" hidden="false" customHeight="false" outlineLevel="0" collapsed="false">
      <c r="A812" s="2" t="s">
        <v>947</v>
      </c>
      <c r="B812" s="2" t="s">
        <v>1106</v>
      </c>
      <c r="C812" s="2" t="s">
        <v>1048</v>
      </c>
      <c r="D812" s="2" t="s">
        <v>101</v>
      </c>
      <c r="F812" s="2" t="s">
        <v>30</v>
      </c>
      <c r="G812" s="2" t="n">
        <f aca="false">H812</f>
        <v>81</v>
      </c>
      <c r="H812" s="2" t="n">
        <v>81</v>
      </c>
      <c r="I812" s="2" t="s">
        <v>953</v>
      </c>
      <c r="L812" s="2" t="s">
        <v>24</v>
      </c>
      <c r="N812" s="2" t="s">
        <v>1107</v>
      </c>
      <c r="O812" s="2" t="s">
        <v>979</v>
      </c>
    </row>
    <row r="813" customFormat="false" ht="12.8" hidden="false" customHeight="false" outlineLevel="0" collapsed="false">
      <c r="A813" s="2" t="s">
        <v>947</v>
      </c>
      <c r="B813" s="2" t="s">
        <v>1106</v>
      </c>
      <c r="C813" s="6" t="s">
        <v>1108</v>
      </c>
      <c r="D813" s="2" t="s">
        <v>101</v>
      </c>
      <c r="F813" s="2" t="s">
        <v>23</v>
      </c>
      <c r="G813" s="2" t="n">
        <f aca="false">H813</f>
        <v>97</v>
      </c>
      <c r="H813" s="2" t="n">
        <v>97</v>
      </c>
      <c r="I813" s="2" t="s">
        <v>65</v>
      </c>
      <c r="L813" s="2" t="s">
        <v>1088</v>
      </c>
      <c r="N813" s="2" t="s">
        <v>1109</v>
      </c>
      <c r="O813" s="2" t="s">
        <v>979</v>
      </c>
      <c r="P813" s="2" t="s">
        <v>1110</v>
      </c>
    </row>
    <row r="814" customFormat="false" ht="12.8" hidden="false" customHeight="false" outlineLevel="0" collapsed="false">
      <c r="A814" s="2" t="s">
        <v>947</v>
      </c>
      <c r="B814" s="2" t="s">
        <v>1106</v>
      </c>
      <c r="C814" s="2" t="s">
        <v>1111</v>
      </c>
      <c r="D814" s="2" t="s">
        <v>101</v>
      </c>
      <c r="F814" s="2" t="s">
        <v>23</v>
      </c>
      <c r="G814" s="2" t="n">
        <f aca="false">H814</f>
        <v>62</v>
      </c>
      <c r="H814" s="2" t="n">
        <v>62</v>
      </c>
      <c r="I814" s="2" t="s">
        <v>953</v>
      </c>
      <c r="O814" s="2" t="s">
        <v>979</v>
      </c>
      <c r="P814" s="2" t="s">
        <v>326</v>
      </c>
    </row>
    <row r="815" customFormat="false" ht="12.8" hidden="false" customHeight="false" outlineLevel="0" collapsed="false">
      <c r="A815" s="2" t="s">
        <v>947</v>
      </c>
      <c r="B815" s="2" t="s">
        <v>1106</v>
      </c>
      <c r="C815" s="2" t="s">
        <v>1109</v>
      </c>
      <c r="D815" s="2" t="s">
        <v>101</v>
      </c>
      <c r="F815" s="2" t="s">
        <v>30</v>
      </c>
      <c r="G815" s="2" t="n">
        <f aca="false">H815</f>
        <v>23</v>
      </c>
      <c r="H815" s="2" t="n">
        <v>23</v>
      </c>
      <c r="I815" s="2" t="s">
        <v>970</v>
      </c>
      <c r="M815" s="2" t="s">
        <v>1108</v>
      </c>
      <c r="O815" s="2" t="s">
        <v>979</v>
      </c>
    </row>
    <row r="816" customFormat="false" ht="12.8" hidden="false" customHeight="false" outlineLevel="0" collapsed="false">
      <c r="A816" s="2" t="s">
        <v>947</v>
      </c>
      <c r="B816" s="2" t="s">
        <v>1106</v>
      </c>
      <c r="C816" s="2" t="s">
        <v>1112</v>
      </c>
      <c r="D816" s="2" t="s">
        <v>101</v>
      </c>
      <c r="F816" s="2" t="s">
        <v>30</v>
      </c>
      <c r="G816" s="2" t="n">
        <f aca="false">H816</f>
        <v>43</v>
      </c>
      <c r="H816" s="2" t="n">
        <v>43</v>
      </c>
      <c r="I816" s="2" t="s">
        <v>953</v>
      </c>
      <c r="M816" s="2" t="s">
        <v>1048</v>
      </c>
      <c r="O816" s="2" t="s">
        <v>1113</v>
      </c>
      <c r="P816" s="2" t="s">
        <v>307</v>
      </c>
    </row>
    <row r="817" customFormat="false" ht="12.8" hidden="false" customHeight="false" outlineLevel="0" collapsed="false">
      <c r="A817" s="2" t="s">
        <v>947</v>
      </c>
      <c r="B817" s="2" t="s">
        <v>1106</v>
      </c>
      <c r="C817" s="2" t="s">
        <v>1114</v>
      </c>
      <c r="D817" s="2" t="s">
        <v>120</v>
      </c>
      <c r="E817" s="2" t="s">
        <v>120</v>
      </c>
      <c r="F817" s="2" t="s">
        <v>30</v>
      </c>
      <c r="G817" s="2" t="n">
        <f aca="false">H817</f>
        <v>33</v>
      </c>
      <c r="H817" s="2" t="n">
        <v>33</v>
      </c>
      <c r="I817" s="2" t="s">
        <v>970</v>
      </c>
      <c r="K817" s="1" t="s">
        <v>659</v>
      </c>
      <c r="O817" s="2" t="s">
        <v>955</v>
      </c>
    </row>
    <row r="818" customFormat="false" ht="12.8" hidden="false" customHeight="false" outlineLevel="0" collapsed="false">
      <c r="A818" s="2" t="s">
        <v>947</v>
      </c>
      <c r="B818" s="2" t="s">
        <v>1106</v>
      </c>
      <c r="C818" s="2" t="s">
        <v>1115</v>
      </c>
      <c r="D818" s="2" t="s">
        <v>83</v>
      </c>
      <c r="F818" s="2" t="s">
        <v>23</v>
      </c>
      <c r="G818" s="2" t="n">
        <f aca="false">H818</f>
        <v>28</v>
      </c>
      <c r="H818" s="2" t="n">
        <v>28</v>
      </c>
      <c r="I818" s="2" t="s">
        <v>970</v>
      </c>
      <c r="M818" s="2" t="s">
        <v>1116</v>
      </c>
      <c r="O818" s="2" t="s">
        <v>979</v>
      </c>
    </row>
    <row r="819" customFormat="false" ht="12.8" hidden="false" customHeight="false" outlineLevel="0" collapsed="false">
      <c r="A819" s="2" t="s">
        <v>947</v>
      </c>
      <c r="B819" s="2" t="s">
        <v>1106</v>
      </c>
      <c r="D819" s="2" t="s">
        <v>101</v>
      </c>
      <c r="I819" s="3" t="s">
        <v>953</v>
      </c>
      <c r="J819" s="3" t="s">
        <v>37</v>
      </c>
      <c r="K819" s="3"/>
      <c r="L819" s="3"/>
      <c r="O819" s="3" t="s">
        <v>979</v>
      </c>
    </row>
    <row r="820" customFormat="false" ht="12.8" hidden="false" customHeight="false" outlineLevel="0" collapsed="false">
      <c r="A820" s="2" t="s">
        <v>947</v>
      </c>
      <c r="B820" s="2" t="s">
        <v>1106</v>
      </c>
      <c r="D820" s="2" t="s">
        <v>101</v>
      </c>
      <c r="I820" s="3" t="s">
        <v>953</v>
      </c>
      <c r="O820" s="3" t="s">
        <v>979</v>
      </c>
    </row>
    <row r="821" customFormat="false" ht="12.8" hidden="false" customHeight="false" outlineLevel="0" collapsed="false">
      <c r="A821" s="2" t="s">
        <v>947</v>
      </c>
      <c r="B821" s="2" t="s">
        <v>1106</v>
      </c>
      <c r="D821" s="2" t="s">
        <v>101</v>
      </c>
      <c r="I821" s="3" t="s">
        <v>953</v>
      </c>
      <c r="O821" s="3" t="s">
        <v>979</v>
      </c>
    </row>
    <row r="822" customFormat="false" ht="12.8" hidden="false" customHeight="false" outlineLevel="0" collapsed="false">
      <c r="A822" s="2" t="s">
        <v>947</v>
      </c>
      <c r="B822" s="2" t="s">
        <v>1117</v>
      </c>
      <c r="C822" s="6" t="s">
        <v>1118</v>
      </c>
      <c r="D822" s="2" t="s">
        <v>60</v>
      </c>
      <c r="F822" s="2" t="s">
        <v>30</v>
      </c>
      <c r="G822" s="2" t="n">
        <f aca="false">H822</f>
        <v>101</v>
      </c>
      <c r="H822" s="2" t="n">
        <v>101</v>
      </c>
      <c r="I822" s="2" t="s">
        <v>65</v>
      </c>
      <c r="N822" s="3" t="s">
        <v>1119</v>
      </c>
      <c r="O822" s="2" t="s">
        <v>1003</v>
      </c>
      <c r="P822" s="1" t="s">
        <v>1120</v>
      </c>
      <c r="Q822" s="2" t="s">
        <v>1121</v>
      </c>
    </row>
    <row r="823" customFormat="false" ht="12.8" hidden="false" customHeight="false" outlineLevel="0" collapsed="false">
      <c r="A823" s="2" t="s">
        <v>947</v>
      </c>
      <c r="B823" s="2" t="s">
        <v>1117</v>
      </c>
      <c r="C823" s="3" t="s">
        <v>1122</v>
      </c>
      <c r="D823" s="2" t="s">
        <v>60</v>
      </c>
      <c r="F823" s="2" t="s">
        <v>30</v>
      </c>
      <c r="G823" s="2"/>
      <c r="I823" s="3" t="s">
        <v>970</v>
      </c>
      <c r="M823" s="2" t="s">
        <v>1123</v>
      </c>
      <c r="O823" s="3" t="s">
        <v>1003</v>
      </c>
    </row>
    <row r="824" customFormat="false" ht="12.8" hidden="false" customHeight="false" outlineLevel="0" collapsed="false">
      <c r="A824" s="2" t="s">
        <v>947</v>
      </c>
      <c r="B824" s="2" t="s">
        <v>1117</v>
      </c>
      <c r="C824" s="3" t="s">
        <v>1124</v>
      </c>
      <c r="D824" s="2" t="s">
        <v>60</v>
      </c>
      <c r="F824" s="2" t="s">
        <v>30</v>
      </c>
      <c r="G824" s="2"/>
      <c r="I824" s="3" t="s">
        <v>970</v>
      </c>
      <c r="M824" s="2" t="s">
        <v>1123</v>
      </c>
      <c r="O824" s="3" t="s">
        <v>1003</v>
      </c>
    </row>
    <row r="825" customFormat="false" ht="12.8" hidden="false" customHeight="false" outlineLevel="0" collapsed="false">
      <c r="A825" s="2" t="s">
        <v>947</v>
      </c>
      <c r="B825" s="13" t="s">
        <v>1125</v>
      </c>
      <c r="C825" s="2" t="s">
        <v>1126</v>
      </c>
      <c r="D825" s="2" t="s">
        <v>186</v>
      </c>
      <c r="F825" s="2" t="s">
        <v>30</v>
      </c>
      <c r="G825" s="2" t="n">
        <f aca="false">H825</f>
        <v>77</v>
      </c>
      <c r="H825" s="2" t="n">
        <v>77</v>
      </c>
      <c r="I825" s="2" t="s">
        <v>953</v>
      </c>
      <c r="N825" s="3" t="s">
        <v>1127</v>
      </c>
      <c r="O825" s="2" t="s">
        <v>955</v>
      </c>
      <c r="P825" s="2" t="s">
        <v>326</v>
      </c>
      <c r="Q825" s="2" t="s">
        <v>1128</v>
      </c>
    </row>
    <row r="826" customFormat="false" ht="12.8" hidden="false" customHeight="false" outlineLevel="0" collapsed="false">
      <c r="A826" s="2" t="s">
        <v>947</v>
      </c>
      <c r="B826" s="13" t="s">
        <v>1125</v>
      </c>
      <c r="C826" s="3" t="s">
        <v>1129</v>
      </c>
      <c r="D826" s="2" t="s">
        <v>186</v>
      </c>
      <c r="F826" s="10" t="s">
        <v>30</v>
      </c>
      <c r="G826" s="10" t="n">
        <v>29</v>
      </c>
      <c r="I826" s="3" t="s">
        <v>970</v>
      </c>
      <c r="M826" s="2" t="s">
        <v>1130</v>
      </c>
      <c r="O826" s="3" t="s">
        <v>955</v>
      </c>
      <c r="Q826" s="2" t="s">
        <v>1131</v>
      </c>
    </row>
    <row r="827" customFormat="false" ht="12.8" hidden="false" customHeight="false" outlineLevel="0" collapsed="false">
      <c r="A827" s="2" t="s">
        <v>947</v>
      </c>
      <c r="B827" s="13" t="s">
        <v>1125</v>
      </c>
      <c r="C827" s="3" t="s">
        <v>1132</v>
      </c>
      <c r="D827" s="2" t="s">
        <v>186</v>
      </c>
      <c r="F827" s="10" t="s">
        <v>23</v>
      </c>
      <c r="G827" s="10" t="n">
        <v>34</v>
      </c>
      <c r="I827" s="3" t="s">
        <v>970</v>
      </c>
      <c r="M827" s="2" t="s">
        <v>1130</v>
      </c>
      <c r="O827" s="3" t="s">
        <v>955</v>
      </c>
      <c r="Q827" s="2" t="s">
        <v>1131</v>
      </c>
    </row>
    <row r="828" customFormat="false" ht="12.8" hidden="false" customHeight="false" outlineLevel="0" collapsed="false">
      <c r="A828" s="2" t="s">
        <v>947</v>
      </c>
      <c r="B828" s="13" t="s">
        <v>1125</v>
      </c>
      <c r="C828" s="3" t="s">
        <v>1133</v>
      </c>
      <c r="D828" s="2" t="s">
        <v>57</v>
      </c>
      <c r="F828" s="10" t="s">
        <v>30</v>
      </c>
      <c r="G828" s="10"/>
      <c r="I828" s="3" t="s">
        <v>970</v>
      </c>
      <c r="O828" s="3" t="s">
        <v>1003</v>
      </c>
    </row>
    <row r="829" customFormat="false" ht="12.8" hidden="false" customHeight="false" outlineLevel="0" collapsed="false">
      <c r="A829" s="2" t="s">
        <v>947</v>
      </c>
      <c r="B829" s="2" t="s">
        <v>1134</v>
      </c>
      <c r="C829" s="2" t="s">
        <v>1135</v>
      </c>
      <c r="D829" s="2" t="s">
        <v>120</v>
      </c>
      <c r="E829" s="2" t="s">
        <v>120</v>
      </c>
      <c r="F829" s="2" t="s">
        <v>23</v>
      </c>
      <c r="G829" s="2" t="n">
        <f aca="false">H829</f>
        <v>109</v>
      </c>
      <c r="H829" s="2" t="n">
        <v>109</v>
      </c>
      <c r="I829" s="2" t="s">
        <v>953</v>
      </c>
      <c r="K829" s="1" t="s">
        <v>231</v>
      </c>
      <c r="M829" s="1" t="s">
        <v>1136</v>
      </c>
      <c r="O829" s="2" t="s">
        <v>955</v>
      </c>
    </row>
    <row r="830" customFormat="false" ht="12.8" hidden="false" customHeight="false" outlineLevel="0" collapsed="false">
      <c r="A830" s="2" t="s">
        <v>947</v>
      </c>
      <c r="B830" s="2" t="s">
        <v>1134</v>
      </c>
      <c r="C830" s="2" t="s">
        <v>1137</v>
      </c>
      <c r="D830" s="2" t="s">
        <v>120</v>
      </c>
      <c r="E830" s="2" t="s">
        <v>175</v>
      </c>
      <c r="F830" s="2" t="s">
        <v>23</v>
      </c>
      <c r="G830" s="2" t="n">
        <f aca="false">H830</f>
        <v>26</v>
      </c>
      <c r="H830" s="2" t="n">
        <v>26</v>
      </c>
      <c r="I830" s="2" t="s">
        <v>970</v>
      </c>
      <c r="M830" s="2" t="s">
        <v>1138</v>
      </c>
      <c r="O830" s="2" t="s">
        <v>1003</v>
      </c>
      <c r="Q830" s="2" t="s">
        <v>1139</v>
      </c>
    </row>
    <row r="831" customFormat="false" ht="12.8" hidden="false" customHeight="false" outlineLevel="0" collapsed="false">
      <c r="A831" s="2" t="s">
        <v>947</v>
      </c>
      <c r="B831" s="2" t="s">
        <v>1134</v>
      </c>
      <c r="C831" s="2" t="s">
        <v>1140</v>
      </c>
      <c r="D831" s="2" t="s">
        <v>68</v>
      </c>
      <c r="E831" s="1" t="s">
        <v>347</v>
      </c>
      <c r="F831" s="2" t="s">
        <v>23</v>
      </c>
      <c r="G831" s="2" t="n">
        <f aca="false">H831</f>
        <v>30</v>
      </c>
      <c r="H831" s="2" t="n">
        <v>30</v>
      </c>
      <c r="I831" s="2" t="s">
        <v>970</v>
      </c>
      <c r="M831" s="2" t="s">
        <v>1141</v>
      </c>
      <c r="O831" s="2" t="s">
        <v>980</v>
      </c>
      <c r="Q831" s="1" t="s">
        <v>197</v>
      </c>
    </row>
    <row r="832" customFormat="false" ht="12.8" hidden="false" customHeight="false" outlineLevel="0" collapsed="false">
      <c r="A832" s="2" t="s">
        <v>947</v>
      </c>
      <c r="B832" s="2" t="s">
        <v>1134</v>
      </c>
      <c r="C832" s="2" t="s">
        <v>460</v>
      </c>
      <c r="D832" s="2" t="s">
        <v>83</v>
      </c>
      <c r="E832" s="1" t="s">
        <v>1142</v>
      </c>
      <c r="F832" s="2" t="s">
        <v>30</v>
      </c>
      <c r="G832" s="2" t="n">
        <f aca="false">H832</f>
        <v>30</v>
      </c>
      <c r="H832" s="2" t="n">
        <v>30</v>
      </c>
      <c r="I832" s="2" t="s">
        <v>970</v>
      </c>
      <c r="M832" s="2" t="s">
        <v>1143</v>
      </c>
      <c r="O832" s="2" t="s">
        <v>1003</v>
      </c>
    </row>
    <row r="833" customFormat="false" ht="12.8" hidden="false" customHeight="false" outlineLevel="0" collapsed="false">
      <c r="A833" s="2" t="s">
        <v>947</v>
      </c>
      <c r="B833" s="2" t="s">
        <v>1134</v>
      </c>
      <c r="C833" s="2" t="s">
        <v>1144</v>
      </c>
      <c r="D833" s="2" t="s">
        <v>186</v>
      </c>
      <c r="E833" s="1" t="s">
        <v>369</v>
      </c>
      <c r="F833" s="2" t="s">
        <v>23</v>
      </c>
      <c r="G833" s="2" t="n">
        <f aca="false">H833</f>
        <v>26</v>
      </c>
      <c r="H833" s="2" t="n">
        <v>26</v>
      </c>
      <c r="I833" s="2" t="s">
        <v>970</v>
      </c>
      <c r="M833" s="2" t="s">
        <v>1145</v>
      </c>
      <c r="O833" s="2" t="s">
        <v>981</v>
      </c>
      <c r="P833" s="2" t="s">
        <v>307</v>
      </c>
      <c r="Q833" s="1" t="s">
        <v>1146</v>
      </c>
    </row>
    <row r="834" customFormat="false" ht="12.8" hidden="false" customHeight="false" outlineLevel="0" collapsed="false">
      <c r="A834" s="2" t="s">
        <v>947</v>
      </c>
      <c r="B834" s="2" t="s">
        <v>1103</v>
      </c>
      <c r="C834" s="2" t="s">
        <v>1147</v>
      </c>
      <c r="D834" s="2" t="s">
        <v>53</v>
      </c>
      <c r="F834" s="2" t="s">
        <v>30</v>
      </c>
      <c r="G834" s="2" t="n">
        <f aca="false">H834</f>
        <v>38</v>
      </c>
      <c r="H834" s="2" t="n">
        <v>38</v>
      </c>
      <c r="I834" s="2" t="s">
        <v>970</v>
      </c>
      <c r="J834" s="2" t="s">
        <v>37</v>
      </c>
      <c r="K834" s="2"/>
      <c r="M834" s="2" t="s">
        <v>1148</v>
      </c>
      <c r="O834" s="2" t="s">
        <v>955</v>
      </c>
      <c r="Q834" s="1" t="s">
        <v>674</v>
      </c>
    </row>
    <row r="835" customFormat="false" ht="12.8" hidden="false" customHeight="false" outlineLevel="0" collapsed="false">
      <c r="A835" s="2" t="s">
        <v>947</v>
      </c>
      <c r="B835" s="2" t="s">
        <v>1103</v>
      </c>
      <c r="C835" s="2" t="s">
        <v>1149</v>
      </c>
      <c r="D835" s="2" t="s">
        <v>120</v>
      </c>
      <c r="E835" s="2" t="s">
        <v>175</v>
      </c>
      <c r="F835" s="2" t="s">
        <v>23</v>
      </c>
      <c r="G835" s="2" t="n">
        <f aca="false">H835</f>
        <v>24</v>
      </c>
      <c r="H835" s="2" t="n">
        <v>24</v>
      </c>
      <c r="I835" s="2" t="s">
        <v>970</v>
      </c>
      <c r="M835" s="2" t="s">
        <v>1150</v>
      </c>
      <c r="O835" s="2" t="s">
        <v>968</v>
      </c>
      <c r="Q835" s="1" t="s">
        <v>1045</v>
      </c>
    </row>
    <row r="836" customFormat="false" ht="12.8" hidden="false" customHeight="false" outlineLevel="0" collapsed="false">
      <c r="A836" s="2" t="s">
        <v>947</v>
      </c>
      <c r="B836" s="2" t="s">
        <v>1103</v>
      </c>
      <c r="C836" s="2" t="s">
        <v>1151</v>
      </c>
      <c r="D836" s="2" t="s">
        <v>68</v>
      </c>
      <c r="F836" s="1" t="s">
        <v>30</v>
      </c>
      <c r="I836" s="1" t="s">
        <v>953</v>
      </c>
      <c r="O836" s="1" t="s">
        <v>980</v>
      </c>
      <c r="R836" s="2" t="s">
        <v>1152</v>
      </c>
    </row>
    <row r="837" customFormat="false" ht="12.8" hidden="false" customHeight="false" outlineLevel="0" collapsed="false">
      <c r="A837" s="2" t="s">
        <v>947</v>
      </c>
      <c r="B837" s="2" t="s">
        <v>1103</v>
      </c>
      <c r="D837" s="3" t="s">
        <v>68</v>
      </c>
      <c r="I837" s="3" t="s">
        <v>970</v>
      </c>
      <c r="O837" s="3" t="s">
        <v>980</v>
      </c>
    </row>
    <row r="838" customFormat="false" ht="12.8" hidden="false" customHeight="false" outlineLevel="0" collapsed="false">
      <c r="A838" s="2" t="s">
        <v>947</v>
      </c>
      <c r="B838" s="2" t="s">
        <v>1103</v>
      </c>
      <c r="C838" s="10" t="s">
        <v>499</v>
      </c>
      <c r="D838" s="3" t="s">
        <v>120</v>
      </c>
      <c r="E838" s="3" t="s">
        <v>175</v>
      </c>
      <c r="I838" s="3" t="s">
        <v>953</v>
      </c>
      <c r="N838" s="1" t="s">
        <v>1153</v>
      </c>
      <c r="O838" s="3" t="s">
        <v>968</v>
      </c>
      <c r="Q838" s="1" t="s">
        <v>1045</v>
      </c>
      <c r="R838" s="2" t="s">
        <v>1154</v>
      </c>
    </row>
    <row r="839" customFormat="false" ht="12.8" hidden="false" customHeight="false" outlineLevel="0" collapsed="false">
      <c r="A839" s="2" t="s">
        <v>947</v>
      </c>
      <c r="B839" s="2" t="s">
        <v>1103</v>
      </c>
      <c r="D839" s="3" t="s">
        <v>77</v>
      </c>
      <c r="I839" s="3" t="s">
        <v>953</v>
      </c>
      <c r="O839" s="3" t="s">
        <v>981</v>
      </c>
    </row>
    <row r="840" customFormat="false" ht="12.8" hidden="false" customHeight="false" outlineLevel="0" collapsed="false">
      <c r="A840" s="2" t="s">
        <v>947</v>
      </c>
      <c r="B840" s="2" t="s">
        <v>1103</v>
      </c>
      <c r="D840" s="3" t="s">
        <v>77</v>
      </c>
      <c r="I840" s="3" t="s">
        <v>953</v>
      </c>
      <c r="O840" s="3" t="s">
        <v>968</v>
      </c>
    </row>
    <row r="841" customFormat="false" ht="12.8" hidden="false" customHeight="false" outlineLevel="0" collapsed="false">
      <c r="A841" s="2" t="s">
        <v>947</v>
      </c>
      <c r="B841" s="2" t="s">
        <v>1103</v>
      </c>
      <c r="D841" s="3" t="s">
        <v>77</v>
      </c>
      <c r="I841" s="3" t="s">
        <v>953</v>
      </c>
      <c r="O841" s="3" t="s">
        <v>1051</v>
      </c>
    </row>
    <row r="842" customFormat="false" ht="12.8" hidden="false" customHeight="false" outlineLevel="0" collapsed="false">
      <c r="A842" s="2" t="s">
        <v>947</v>
      </c>
      <c r="B842" s="2" t="s">
        <v>1103</v>
      </c>
      <c r="D842" s="3" t="s">
        <v>77</v>
      </c>
      <c r="I842" s="3" t="s">
        <v>970</v>
      </c>
      <c r="O842" s="3" t="s">
        <v>1051</v>
      </c>
    </row>
    <row r="843" customFormat="false" ht="12.8" hidden="false" customHeight="false" outlineLevel="0" collapsed="false">
      <c r="A843" s="2" t="s">
        <v>947</v>
      </c>
      <c r="B843" s="2" t="s">
        <v>1103</v>
      </c>
      <c r="D843" s="3" t="s">
        <v>77</v>
      </c>
      <c r="I843" s="3" t="s">
        <v>970</v>
      </c>
      <c r="O843" s="3" t="s">
        <v>1051</v>
      </c>
    </row>
    <row r="844" customFormat="false" ht="12.8" hidden="false" customHeight="false" outlineLevel="0" collapsed="false">
      <c r="A844" s="2" t="s">
        <v>947</v>
      </c>
      <c r="B844" s="2" t="s">
        <v>1103</v>
      </c>
      <c r="D844" s="3" t="s">
        <v>60</v>
      </c>
      <c r="E844" s="3" t="s">
        <v>1155</v>
      </c>
      <c r="I844" s="3" t="s">
        <v>953</v>
      </c>
      <c r="O844" s="3" t="s">
        <v>968</v>
      </c>
    </row>
    <row r="845" customFormat="false" ht="12.8" hidden="false" customHeight="false" outlineLevel="0" collapsed="false">
      <c r="A845" s="2" t="s">
        <v>947</v>
      </c>
      <c r="B845" s="2" t="s">
        <v>1103</v>
      </c>
      <c r="D845" s="3" t="s">
        <v>60</v>
      </c>
      <c r="E845" s="3" t="s">
        <v>1155</v>
      </c>
      <c r="I845" s="3" t="s">
        <v>970</v>
      </c>
      <c r="O845" s="3" t="s">
        <v>968</v>
      </c>
    </row>
    <row r="846" customFormat="false" ht="12.8" hidden="false" customHeight="false" outlineLevel="0" collapsed="false">
      <c r="A846" s="2" t="s">
        <v>947</v>
      </c>
      <c r="B846" s="2" t="s">
        <v>1103</v>
      </c>
      <c r="D846" s="3" t="s">
        <v>60</v>
      </c>
      <c r="E846" s="3" t="s">
        <v>923</v>
      </c>
      <c r="I846" s="3" t="s">
        <v>953</v>
      </c>
      <c r="O846" s="3" t="s">
        <v>1051</v>
      </c>
    </row>
    <row r="847" customFormat="false" ht="12.8" hidden="false" customHeight="false" outlineLevel="0" collapsed="false">
      <c r="A847" s="2" t="s">
        <v>947</v>
      </c>
      <c r="B847" s="2" t="s">
        <v>1103</v>
      </c>
      <c r="D847" s="3" t="s">
        <v>60</v>
      </c>
      <c r="E847" s="3" t="s">
        <v>923</v>
      </c>
      <c r="I847" s="3" t="s">
        <v>970</v>
      </c>
      <c r="O847" s="3" t="s">
        <v>1051</v>
      </c>
    </row>
    <row r="848" customFormat="false" ht="12.8" hidden="false" customHeight="false" outlineLevel="0" collapsed="false">
      <c r="A848" s="2" t="s">
        <v>947</v>
      </c>
      <c r="B848" s="2" t="s">
        <v>1103</v>
      </c>
      <c r="D848" s="3" t="s">
        <v>57</v>
      </c>
      <c r="I848" s="3" t="s">
        <v>65</v>
      </c>
      <c r="O848" s="3" t="s">
        <v>955</v>
      </c>
    </row>
    <row r="849" customFormat="false" ht="12.8" hidden="false" customHeight="false" outlineLevel="0" collapsed="false">
      <c r="A849" s="2" t="s">
        <v>947</v>
      </c>
      <c r="B849" s="2" t="s">
        <v>1103</v>
      </c>
      <c r="D849" s="3" t="s">
        <v>57</v>
      </c>
      <c r="I849" s="3" t="s">
        <v>970</v>
      </c>
      <c r="O849" s="3" t="s">
        <v>955</v>
      </c>
    </row>
    <row r="850" customFormat="false" ht="12.8" hidden="false" customHeight="false" outlineLevel="0" collapsed="false">
      <c r="A850" s="2" t="s">
        <v>947</v>
      </c>
      <c r="B850" s="2" t="s">
        <v>1103</v>
      </c>
      <c r="D850" s="3" t="s">
        <v>57</v>
      </c>
      <c r="I850" s="3" t="s">
        <v>970</v>
      </c>
      <c r="O850" s="3" t="s">
        <v>955</v>
      </c>
    </row>
    <row r="851" customFormat="false" ht="12.8" hidden="false" customHeight="false" outlineLevel="0" collapsed="false">
      <c r="A851" s="2" t="s">
        <v>947</v>
      </c>
      <c r="B851" s="2" t="s">
        <v>1103</v>
      </c>
      <c r="D851" s="3" t="s">
        <v>95</v>
      </c>
      <c r="I851" s="3" t="s">
        <v>65</v>
      </c>
      <c r="O851" s="3" t="s">
        <v>955</v>
      </c>
    </row>
    <row r="852" customFormat="false" ht="12.8" hidden="false" customHeight="false" outlineLevel="0" collapsed="false">
      <c r="A852" s="2" t="s">
        <v>947</v>
      </c>
      <c r="B852" s="3" t="s">
        <v>1156</v>
      </c>
      <c r="C852" s="1" t="s">
        <v>1157</v>
      </c>
      <c r="D852" s="2" t="s">
        <v>21</v>
      </c>
      <c r="F852" s="1" t="s">
        <v>30</v>
      </c>
      <c r="I852" s="2" t="s">
        <v>65</v>
      </c>
      <c r="O852" s="3" t="s">
        <v>968</v>
      </c>
      <c r="R852" s="1" t="s">
        <v>1158</v>
      </c>
    </row>
    <row r="853" customFormat="false" ht="12.8" hidden="false" customHeight="false" outlineLevel="0" collapsed="false">
      <c r="A853" s="2" t="s">
        <v>947</v>
      </c>
      <c r="B853" s="3" t="s">
        <v>1156</v>
      </c>
      <c r="D853" s="3" t="s">
        <v>21</v>
      </c>
      <c r="I853" s="3" t="s">
        <v>953</v>
      </c>
      <c r="O853" s="3" t="s">
        <v>968</v>
      </c>
    </row>
    <row r="854" customFormat="false" ht="12.8" hidden="false" customHeight="false" outlineLevel="0" collapsed="false">
      <c r="A854" s="2" t="s">
        <v>947</v>
      </c>
      <c r="B854" s="3" t="s">
        <v>1156</v>
      </c>
      <c r="D854" s="3" t="s">
        <v>21</v>
      </c>
      <c r="I854" s="3" t="s">
        <v>970</v>
      </c>
      <c r="O854" s="3" t="s">
        <v>968</v>
      </c>
    </row>
    <row r="855" customFormat="false" ht="12.8" hidden="false" customHeight="false" outlineLevel="0" collapsed="false">
      <c r="A855" s="2" t="s">
        <v>947</v>
      </c>
      <c r="B855" s="3" t="s">
        <v>1156</v>
      </c>
      <c r="D855" s="3" t="s">
        <v>21</v>
      </c>
      <c r="I855" s="3" t="s">
        <v>970</v>
      </c>
      <c r="O855" s="3" t="s">
        <v>968</v>
      </c>
    </row>
    <row r="856" customFormat="false" ht="12.8" hidden="false" customHeight="false" outlineLevel="0" collapsed="false">
      <c r="A856" s="2" t="s">
        <v>947</v>
      </c>
      <c r="B856" s="2" t="s">
        <v>401</v>
      </c>
      <c r="C856" s="2" t="s">
        <v>1159</v>
      </c>
      <c r="D856" s="2" t="s">
        <v>120</v>
      </c>
      <c r="E856" s="2" t="s">
        <v>120</v>
      </c>
      <c r="F856" s="2" t="s">
        <v>30</v>
      </c>
      <c r="G856" s="2" t="n">
        <f aca="false">H856</f>
        <v>58</v>
      </c>
      <c r="H856" s="2" t="n">
        <v>58</v>
      </c>
      <c r="I856" s="3" t="s">
        <v>953</v>
      </c>
      <c r="K856" s="1" t="s">
        <v>967</v>
      </c>
      <c r="O856" s="3" t="s">
        <v>955</v>
      </c>
      <c r="P856" s="2" t="s">
        <v>226</v>
      </c>
      <c r="R856" s="2" t="s">
        <v>1160</v>
      </c>
    </row>
    <row r="857" customFormat="false" ht="12.8" hidden="false" customHeight="false" outlineLevel="0" collapsed="false">
      <c r="A857" s="2" t="s">
        <v>947</v>
      </c>
      <c r="B857" s="2" t="s">
        <v>401</v>
      </c>
      <c r="C857" s="2" t="s">
        <v>1161</v>
      </c>
      <c r="D857" s="2" t="s">
        <v>120</v>
      </c>
      <c r="E857" s="2" t="s">
        <v>120</v>
      </c>
      <c r="F857" s="2" t="s">
        <v>30</v>
      </c>
      <c r="G857" s="2" t="n">
        <f aca="false">H857</f>
        <v>104</v>
      </c>
      <c r="H857" s="2" t="n">
        <v>104</v>
      </c>
      <c r="I857" s="2" t="s">
        <v>65</v>
      </c>
      <c r="K857" s="1" t="s">
        <v>121</v>
      </c>
      <c r="O857" s="2" t="s">
        <v>1003</v>
      </c>
      <c r="R857" s="2" t="s">
        <v>1162</v>
      </c>
    </row>
    <row r="858" customFormat="false" ht="12.8" hidden="false" customHeight="false" outlineLevel="0" collapsed="false">
      <c r="A858" s="2" t="s">
        <v>947</v>
      </c>
      <c r="B858" s="2" t="s">
        <v>401</v>
      </c>
      <c r="C858" s="2" t="s">
        <v>1163</v>
      </c>
      <c r="D858" s="2" t="s">
        <v>120</v>
      </c>
      <c r="E858" s="2" t="s">
        <v>120</v>
      </c>
      <c r="F858" s="2" t="s">
        <v>30</v>
      </c>
      <c r="G858" s="2" t="n">
        <f aca="false">H858</f>
        <v>102</v>
      </c>
      <c r="H858" s="2" t="n">
        <v>102</v>
      </c>
      <c r="I858" s="2" t="s">
        <v>65</v>
      </c>
      <c r="K858" s="1" t="s">
        <v>121</v>
      </c>
      <c r="O858" s="2" t="s">
        <v>1003</v>
      </c>
      <c r="P858" s="2" t="s">
        <v>138</v>
      </c>
      <c r="R858" s="2" t="s">
        <v>1164</v>
      </c>
    </row>
    <row r="859" customFormat="false" ht="12.8" hidden="false" customHeight="false" outlineLevel="0" collapsed="false">
      <c r="A859" s="2" t="s">
        <v>947</v>
      </c>
      <c r="B859" s="2" t="s">
        <v>401</v>
      </c>
      <c r="C859" s="2" t="s">
        <v>1165</v>
      </c>
      <c r="D859" s="2" t="s">
        <v>53</v>
      </c>
      <c r="F859" s="2" t="s">
        <v>30</v>
      </c>
      <c r="G859" s="2" t="n">
        <f aca="false">H859</f>
        <v>48</v>
      </c>
      <c r="H859" s="2" t="n">
        <v>48</v>
      </c>
      <c r="I859" s="2" t="s">
        <v>953</v>
      </c>
      <c r="J859" s="2" t="s">
        <v>37</v>
      </c>
      <c r="K859" s="2"/>
      <c r="O859" s="2" t="s">
        <v>955</v>
      </c>
      <c r="R859" s="2" t="s">
        <v>1166</v>
      </c>
    </row>
    <row r="860" customFormat="false" ht="12.8" hidden="false" customHeight="false" outlineLevel="0" collapsed="false">
      <c r="A860" s="2" t="s">
        <v>947</v>
      </c>
      <c r="B860" s="2" t="s">
        <v>401</v>
      </c>
      <c r="C860" s="2" t="s">
        <v>1167</v>
      </c>
      <c r="D860" s="2" t="s">
        <v>92</v>
      </c>
      <c r="F860" s="2" t="s">
        <v>30</v>
      </c>
      <c r="G860" s="2" t="n">
        <f aca="false">H860</f>
        <v>46</v>
      </c>
      <c r="H860" s="2" t="n">
        <v>46</v>
      </c>
      <c r="I860" s="2" t="s">
        <v>970</v>
      </c>
      <c r="O860" s="2" t="s">
        <v>1003</v>
      </c>
      <c r="R860" s="2" t="s">
        <v>1168</v>
      </c>
    </row>
    <row r="861" customFormat="false" ht="12.8" hidden="false" customHeight="false" outlineLevel="0" collapsed="false">
      <c r="A861" s="2" t="s">
        <v>947</v>
      </c>
      <c r="B861" s="2" t="s">
        <v>401</v>
      </c>
      <c r="C861" s="2" t="s">
        <v>1169</v>
      </c>
      <c r="D861" s="2" t="s">
        <v>101</v>
      </c>
      <c r="F861" s="2" t="s">
        <v>23</v>
      </c>
      <c r="G861" s="2" t="n">
        <f aca="false">H861</f>
        <v>82</v>
      </c>
      <c r="H861" s="2" t="n">
        <v>82</v>
      </c>
      <c r="I861" s="2" t="s">
        <v>970</v>
      </c>
      <c r="O861" s="2" t="s">
        <v>979</v>
      </c>
      <c r="R861" s="2" t="s">
        <v>1168</v>
      </c>
    </row>
    <row r="862" customFormat="false" ht="12.8" hidden="false" customHeight="false" outlineLevel="0" collapsed="false">
      <c r="A862" s="2" t="s">
        <v>947</v>
      </c>
      <c r="B862" s="2" t="s">
        <v>401</v>
      </c>
      <c r="C862" s="2" t="s">
        <v>1170</v>
      </c>
      <c r="D862" s="2" t="s">
        <v>68</v>
      </c>
      <c r="F862" s="2" t="s">
        <v>23</v>
      </c>
      <c r="G862" s="2" t="n">
        <f aca="false">H862</f>
        <v>52</v>
      </c>
      <c r="H862" s="2" t="n">
        <v>52</v>
      </c>
      <c r="I862" s="2" t="s">
        <v>953</v>
      </c>
      <c r="O862" s="2" t="s">
        <v>980</v>
      </c>
      <c r="Q862" s="2" t="s">
        <v>1171</v>
      </c>
      <c r="R862" s="2" t="s">
        <v>1172</v>
      </c>
    </row>
    <row r="863" customFormat="false" ht="12.8" hidden="false" customHeight="false" outlineLevel="0" collapsed="false">
      <c r="A863" s="2" t="s">
        <v>947</v>
      </c>
      <c r="B863" s="2" t="s">
        <v>401</v>
      </c>
      <c r="C863" s="2" t="s">
        <v>1173</v>
      </c>
      <c r="D863" s="2" t="s">
        <v>83</v>
      </c>
      <c r="E863" s="2" t="s">
        <v>1174</v>
      </c>
      <c r="F863" s="2" t="s">
        <v>30</v>
      </c>
      <c r="G863" s="2" t="n">
        <f aca="false">H863</f>
        <v>54</v>
      </c>
      <c r="H863" s="2" t="n">
        <v>54</v>
      </c>
      <c r="I863" s="2" t="s">
        <v>953</v>
      </c>
      <c r="J863" s="2" t="s">
        <v>66</v>
      </c>
      <c r="K863" s="2"/>
      <c r="O863" s="2" t="s">
        <v>955</v>
      </c>
      <c r="R863" s="2" t="s">
        <v>1175</v>
      </c>
    </row>
    <row r="864" customFormat="false" ht="12.8" hidden="false" customHeight="false" outlineLevel="0" collapsed="false">
      <c r="A864" s="2" t="s">
        <v>947</v>
      </c>
      <c r="B864" s="2" t="s">
        <v>401</v>
      </c>
      <c r="C864" s="2" t="s">
        <v>1176</v>
      </c>
      <c r="D864" s="2" t="s">
        <v>53</v>
      </c>
      <c r="F864" s="2" t="s">
        <v>23</v>
      </c>
      <c r="G864" s="2" t="n">
        <f aca="false">H864</f>
        <v>36</v>
      </c>
      <c r="H864" s="2" t="n">
        <v>36</v>
      </c>
      <c r="I864" s="2" t="s">
        <v>970</v>
      </c>
      <c r="J864" s="2" t="s">
        <v>37</v>
      </c>
      <c r="K864" s="2"/>
      <c r="O864" s="2" t="s">
        <v>981</v>
      </c>
      <c r="R864" s="2" t="s">
        <v>1175</v>
      </c>
    </row>
    <row r="865" customFormat="false" ht="12.8" hidden="false" customHeight="false" outlineLevel="0" collapsed="false">
      <c r="A865" s="2" t="s">
        <v>947</v>
      </c>
      <c r="B865" s="2" t="s">
        <v>401</v>
      </c>
      <c r="C865" s="2" t="s">
        <v>1177</v>
      </c>
      <c r="D865" s="2" t="s">
        <v>101</v>
      </c>
      <c r="F865" s="2" t="s">
        <v>30</v>
      </c>
      <c r="G865" s="2" t="n">
        <f aca="false">H865</f>
        <v>99</v>
      </c>
      <c r="H865" s="2" t="n">
        <v>99</v>
      </c>
      <c r="I865" s="2" t="s">
        <v>953</v>
      </c>
      <c r="O865" s="2" t="s">
        <v>979</v>
      </c>
      <c r="R865" s="2" t="s">
        <v>1178</v>
      </c>
    </row>
    <row r="866" customFormat="false" ht="12.8" hidden="false" customHeight="false" outlineLevel="0" collapsed="false">
      <c r="A866" s="2" t="s">
        <v>1179</v>
      </c>
      <c r="B866" s="2" t="s">
        <v>1180</v>
      </c>
      <c r="C866" s="2" t="s">
        <v>1181</v>
      </c>
      <c r="D866" s="2" t="s">
        <v>77</v>
      </c>
      <c r="F866" s="2" t="s">
        <v>23</v>
      </c>
      <c r="G866" s="2" t="n">
        <v>79</v>
      </c>
      <c r="H866" s="2" t="s">
        <v>1182</v>
      </c>
      <c r="J866" s="2" t="s">
        <v>215</v>
      </c>
      <c r="K866" s="2"/>
      <c r="L866" s="2" t="s">
        <v>24</v>
      </c>
      <c r="N866" s="1" t="s">
        <v>306</v>
      </c>
    </row>
    <row r="867" customFormat="false" ht="12.8" hidden="false" customHeight="false" outlineLevel="0" collapsed="false">
      <c r="A867" s="2" t="s">
        <v>1179</v>
      </c>
      <c r="B867" s="2" t="s">
        <v>1180</v>
      </c>
      <c r="C867" s="2" t="s">
        <v>306</v>
      </c>
      <c r="D867" s="2" t="s">
        <v>77</v>
      </c>
      <c r="F867" s="2" t="s">
        <v>23</v>
      </c>
      <c r="G867" s="2"/>
      <c r="H867" s="2"/>
      <c r="J867" s="2"/>
      <c r="K867" s="2"/>
      <c r="L867" s="2"/>
      <c r="M867" s="1" t="s">
        <v>1181</v>
      </c>
      <c r="Q867" s="1" t="s">
        <v>1183</v>
      </c>
    </row>
    <row r="868" customFormat="false" ht="12.8" hidden="false" customHeight="false" outlineLevel="0" collapsed="false">
      <c r="A868" s="2" t="s">
        <v>1179</v>
      </c>
      <c r="B868" s="2" t="s">
        <v>1180</v>
      </c>
      <c r="C868" s="2" t="s">
        <v>1184</v>
      </c>
      <c r="D868" s="2" t="s">
        <v>77</v>
      </c>
      <c r="F868" s="1" t="s">
        <v>30</v>
      </c>
      <c r="L868" s="2" t="s">
        <v>1185</v>
      </c>
    </row>
    <row r="869" customFormat="false" ht="12.8" hidden="false" customHeight="false" outlineLevel="0" collapsed="false">
      <c r="A869" s="2" t="s">
        <v>1179</v>
      </c>
      <c r="B869" s="2" t="s">
        <v>1180</v>
      </c>
      <c r="C869" s="2" t="s">
        <v>1186</v>
      </c>
      <c r="D869" s="2" t="s">
        <v>77</v>
      </c>
      <c r="F869" s="2" t="s">
        <v>30</v>
      </c>
      <c r="G869" s="2" t="n">
        <f aca="false">H869</f>
        <v>37</v>
      </c>
      <c r="H869" s="2" t="n">
        <v>37</v>
      </c>
    </row>
    <row r="870" customFormat="false" ht="12.8" hidden="false" customHeight="false" outlineLevel="0" collapsed="false">
      <c r="A870" s="2" t="s">
        <v>1179</v>
      </c>
      <c r="B870" s="2" t="s">
        <v>1180</v>
      </c>
      <c r="C870" s="2" t="s">
        <v>1187</v>
      </c>
      <c r="D870" s="2" t="s">
        <v>72</v>
      </c>
      <c r="E870" s="3" t="s">
        <v>249</v>
      </c>
      <c r="F870" s="1" t="s">
        <v>30</v>
      </c>
    </row>
    <row r="871" customFormat="false" ht="12.8" hidden="false" customHeight="false" outlineLevel="0" collapsed="false">
      <c r="A871" s="2" t="s">
        <v>1179</v>
      </c>
      <c r="B871" s="2" t="s">
        <v>1180</v>
      </c>
      <c r="C871" s="2" t="s">
        <v>1188</v>
      </c>
      <c r="D871" s="2" t="s">
        <v>77</v>
      </c>
      <c r="F871" s="1" t="s">
        <v>30</v>
      </c>
    </row>
    <row r="872" customFormat="false" ht="12.8" hidden="false" customHeight="false" outlineLevel="0" collapsed="false">
      <c r="A872" s="2" t="s">
        <v>1179</v>
      </c>
      <c r="B872" s="2" t="s">
        <v>1180</v>
      </c>
      <c r="C872" s="2" t="s">
        <v>1189</v>
      </c>
      <c r="D872" s="2" t="s">
        <v>77</v>
      </c>
      <c r="F872" s="1" t="s">
        <v>30</v>
      </c>
      <c r="L872" s="2" t="s">
        <v>1185</v>
      </c>
    </row>
    <row r="873" customFormat="false" ht="12.8" hidden="false" customHeight="false" outlineLevel="0" collapsed="false">
      <c r="A873" s="2" t="s">
        <v>1179</v>
      </c>
      <c r="B873" s="2" t="s">
        <v>1180</v>
      </c>
      <c r="C873" s="2" t="s">
        <v>1190</v>
      </c>
      <c r="D873" s="2" t="s">
        <v>77</v>
      </c>
      <c r="F873" s="1" t="s">
        <v>23</v>
      </c>
    </row>
    <row r="874" customFormat="false" ht="12.8" hidden="false" customHeight="false" outlineLevel="0" collapsed="false">
      <c r="A874" s="2" t="s">
        <v>1179</v>
      </c>
      <c r="B874" s="2" t="s">
        <v>1180</v>
      </c>
      <c r="C874" s="2" t="s">
        <v>1191</v>
      </c>
      <c r="D874" s="2" t="s">
        <v>77</v>
      </c>
      <c r="F874" s="1" t="s">
        <v>30</v>
      </c>
      <c r="L874" s="2" t="s">
        <v>1192</v>
      </c>
    </row>
    <row r="875" customFormat="false" ht="12.8" hidden="false" customHeight="false" outlineLevel="0" collapsed="false">
      <c r="A875" s="2" t="s">
        <v>1179</v>
      </c>
      <c r="B875" s="2" t="s">
        <v>1180</v>
      </c>
      <c r="C875" s="2" t="s">
        <v>1193</v>
      </c>
      <c r="D875" s="2" t="s">
        <v>77</v>
      </c>
      <c r="F875" s="1" t="s">
        <v>23</v>
      </c>
      <c r="L875" s="2" t="s">
        <v>1192</v>
      </c>
    </row>
    <row r="876" customFormat="false" ht="12.8" hidden="false" customHeight="false" outlineLevel="0" collapsed="false">
      <c r="A876" s="2" t="s">
        <v>1179</v>
      </c>
      <c r="B876" s="2" t="s">
        <v>1180</v>
      </c>
      <c r="C876" s="2" t="s">
        <v>1194</v>
      </c>
      <c r="D876" s="2" t="s">
        <v>77</v>
      </c>
      <c r="L876" s="2" t="s">
        <v>1192</v>
      </c>
    </row>
    <row r="877" customFormat="false" ht="12.8" hidden="false" customHeight="false" outlineLevel="0" collapsed="false">
      <c r="A877" s="2" t="s">
        <v>1179</v>
      </c>
      <c r="B877" s="2" t="s">
        <v>1180</v>
      </c>
      <c r="C877" s="2" t="s">
        <v>1195</v>
      </c>
      <c r="D877" s="2" t="s">
        <v>72</v>
      </c>
      <c r="E877" s="3" t="s">
        <v>249</v>
      </c>
      <c r="F877" s="1" t="s">
        <v>30</v>
      </c>
      <c r="J877" s="3" t="s">
        <v>37</v>
      </c>
      <c r="K877" s="3"/>
      <c r="L877" s="3" t="s">
        <v>62</v>
      </c>
    </row>
    <row r="878" customFormat="false" ht="12.8" hidden="false" customHeight="false" outlineLevel="0" collapsed="false">
      <c r="A878" s="2" t="s">
        <v>1179</v>
      </c>
      <c r="B878" s="2" t="s">
        <v>1196</v>
      </c>
      <c r="C878" s="6" t="s">
        <v>1197</v>
      </c>
      <c r="D878" s="2" t="s">
        <v>92</v>
      </c>
      <c r="F878" s="2" t="s">
        <v>30</v>
      </c>
      <c r="G878" s="2" t="n">
        <f aca="false">H878</f>
        <v>101</v>
      </c>
      <c r="H878" s="2" t="n">
        <v>101</v>
      </c>
      <c r="I878" s="2" t="s">
        <v>65</v>
      </c>
      <c r="P878" s="2" t="s">
        <v>55</v>
      </c>
    </row>
    <row r="879" customFormat="false" ht="12.8" hidden="false" customHeight="false" outlineLevel="0" collapsed="false">
      <c r="A879" s="2" t="s">
        <v>1179</v>
      </c>
      <c r="B879" s="2" t="s">
        <v>1196</v>
      </c>
      <c r="C879" s="2" t="s">
        <v>1198</v>
      </c>
      <c r="D879" s="2" t="s">
        <v>92</v>
      </c>
    </row>
    <row r="880" customFormat="false" ht="12.8" hidden="false" customHeight="false" outlineLevel="0" collapsed="false">
      <c r="A880" s="2" t="s">
        <v>1179</v>
      </c>
      <c r="B880" s="2" t="s">
        <v>1196</v>
      </c>
      <c r="C880" s="2" t="s">
        <v>1199</v>
      </c>
      <c r="D880" s="2" t="s">
        <v>92</v>
      </c>
      <c r="F880" s="1" t="s">
        <v>30</v>
      </c>
    </row>
    <row r="881" customFormat="false" ht="12.8" hidden="false" customHeight="false" outlineLevel="0" collapsed="false">
      <c r="A881" s="2" t="s">
        <v>1179</v>
      </c>
      <c r="B881" s="2" t="s">
        <v>1196</v>
      </c>
      <c r="C881" s="2" t="s">
        <v>1200</v>
      </c>
      <c r="D881" s="2" t="s">
        <v>92</v>
      </c>
      <c r="F881" s="1" t="s">
        <v>30</v>
      </c>
    </row>
    <row r="882" customFormat="false" ht="12.8" hidden="false" customHeight="false" outlineLevel="0" collapsed="false">
      <c r="A882" s="2" t="s">
        <v>1179</v>
      </c>
      <c r="B882" s="2" t="s">
        <v>1196</v>
      </c>
      <c r="C882" s="2" t="s">
        <v>1201</v>
      </c>
      <c r="D882" s="2" t="s">
        <v>92</v>
      </c>
      <c r="F882" s="1" t="s">
        <v>30</v>
      </c>
    </row>
    <row r="883" customFormat="false" ht="12.8" hidden="false" customHeight="false" outlineLevel="0" collapsed="false">
      <c r="A883" s="2" t="s">
        <v>1179</v>
      </c>
      <c r="B883" s="2" t="s">
        <v>1196</v>
      </c>
      <c r="C883" s="2" t="s">
        <v>1202</v>
      </c>
      <c r="D883" s="2" t="s">
        <v>92</v>
      </c>
      <c r="F883" s="1" t="s">
        <v>23</v>
      </c>
    </row>
    <row r="884" customFormat="false" ht="12.8" hidden="false" customHeight="false" outlineLevel="0" collapsed="false">
      <c r="A884" s="2" t="s">
        <v>1179</v>
      </c>
      <c r="B884" s="2" t="s">
        <v>1196</v>
      </c>
      <c r="C884" s="2" t="s">
        <v>1203</v>
      </c>
      <c r="D884" s="2" t="s">
        <v>92</v>
      </c>
      <c r="F884" s="1" t="s">
        <v>30</v>
      </c>
      <c r="J884" s="3" t="s">
        <v>37</v>
      </c>
      <c r="K884" s="3"/>
      <c r="L884" s="3"/>
    </row>
    <row r="885" customFormat="false" ht="12.8" hidden="false" customHeight="false" outlineLevel="0" collapsed="false">
      <c r="A885" s="2" t="s">
        <v>1179</v>
      </c>
      <c r="B885" s="2" t="s">
        <v>1196</v>
      </c>
      <c r="C885" s="2" t="s">
        <v>1204</v>
      </c>
      <c r="D885" s="2" t="s">
        <v>92</v>
      </c>
      <c r="F885" s="1" t="s">
        <v>30</v>
      </c>
    </row>
    <row r="886" customFormat="false" ht="12.8" hidden="false" customHeight="false" outlineLevel="0" collapsed="false">
      <c r="A886" s="2" t="s">
        <v>1179</v>
      </c>
      <c r="B886" s="2" t="s">
        <v>1205</v>
      </c>
      <c r="C886" s="2" t="s">
        <v>1206</v>
      </c>
      <c r="D886" s="2" t="s">
        <v>53</v>
      </c>
      <c r="F886" s="2" t="s">
        <v>23</v>
      </c>
      <c r="G886" s="2"/>
      <c r="I886" s="2" t="s">
        <v>65</v>
      </c>
      <c r="J886" s="2" t="s">
        <v>37</v>
      </c>
      <c r="K886" s="2"/>
      <c r="L886" s="2" t="s">
        <v>24</v>
      </c>
      <c r="Q886" s="2" t="s">
        <v>1207</v>
      </c>
    </row>
    <row r="887" customFormat="false" ht="12.8" hidden="false" customHeight="false" outlineLevel="0" collapsed="false">
      <c r="A887" s="2" t="s">
        <v>1179</v>
      </c>
      <c r="B887" s="2" t="s">
        <v>1205</v>
      </c>
      <c r="C887" s="2" t="s">
        <v>1208</v>
      </c>
      <c r="D887" s="2" t="s">
        <v>53</v>
      </c>
      <c r="J887" s="2" t="s">
        <v>37</v>
      </c>
      <c r="K887" s="2"/>
      <c r="Q887" s="2" t="s">
        <v>673</v>
      </c>
    </row>
    <row r="888" customFormat="false" ht="12.8" hidden="false" customHeight="false" outlineLevel="0" collapsed="false">
      <c r="A888" s="2" t="s">
        <v>1179</v>
      </c>
      <c r="B888" s="2" t="s">
        <v>1205</v>
      </c>
      <c r="C888" s="2" t="s">
        <v>1209</v>
      </c>
      <c r="D888" s="2" t="s">
        <v>53</v>
      </c>
      <c r="E888" s="2"/>
      <c r="F888" s="1" t="s">
        <v>30</v>
      </c>
      <c r="I888" s="3" t="s">
        <v>65</v>
      </c>
      <c r="J888" s="3" t="s">
        <v>54</v>
      </c>
      <c r="K888" s="3"/>
      <c r="Q888" s="2" t="s">
        <v>1210</v>
      </c>
    </row>
    <row r="889" customFormat="false" ht="12.8" hidden="false" customHeight="false" outlineLevel="0" collapsed="false">
      <c r="A889" s="2" t="s">
        <v>1179</v>
      </c>
      <c r="B889" s="2" t="s">
        <v>1205</v>
      </c>
      <c r="C889" s="2" t="s">
        <v>1211</v>
      </c>
      <c r="D889" s="2" t="s">
        <v>53</v>
      </c>
      <c r="F889" s="1" t="s">
        <v>30</v>
      </c>
      <c r="J889" s="2" t="s">
        <v>37</v>
      </c>
      <c r="K889" s="2"/>
      <c r="N889" s="1" t="s">
        <v>1212</v>
      </c>
      <c r="Q889" s="2" t="s">
        <v>674</v>
      </c>
    </row>
    <row r="890" customFormat="false" ht="12.8" hidden="false" customHeight="false" outlineLevel="0" collapsed="false">
      <c r="A890" s="2" t="s">
        <v>1179</v>
      </c>
      <c r="B890" s="2" t="s">
        <v>1205</v>
      </c>
      <c r="C890" s="2" t="s">
        <v>1213</v>
      </c>
      <c r="D890" s="2" t="s">
        <v>53</v>
      </c>
      <c r="J890" s="2" t="s">
        <v>37</v>
      </c>
      <c r="K890" s="2"/>
      <c r="Q890" s="2" t="s">
        <v>673</v>
      </c>
    </row>
    <row r="891" customFormat="false" ht="12.8" hidden="false" customHeight="false" outlineLevel="0" collapsed="false">
      <c r="A891" s="2" t="s">
        <v>1179</v>
      </c>
      <c r="B891" s="2" t="s">
        <v>1205</v>
      </c>
      <c r="C891" s="2" t="s">
        <v>1214</v>
      </c>
      <c r="D891" s="2" t="s">
        <v>53</v>
      </c>
      <c r="E891" s="3"/>
      <c r="J891" s="2" t="s">
        <v>37</v>
      </c>
      <c r="K891" s="2"/>
      <c r="Q891" s="3" t="s">
        <v>1215</v>
      </c>
    </row>
    <row r="892" customFormat="false" ht="12.8" hidden="false" customHeight="false" outlineLevel="0" collapsed="false">
      <c r="A892" s="2" t="s">
        <v>1179</v>
      </c>
      <c r="B892" s="2" t="s">
        <v>1205</v>
      </c>
      <c r="C892" s="2" t="s">
        <v>1216</v>
      </c>
      <c r="D892" s="2" t="s">
        <v>53</v>
      </c>
      <c r="E892" s="3" t="s">
        <v>677</v>
      </c>
      <c r="F892" s="1" t="s">
        <v>23</v>
      </c>
      <c r="J892" s="2" t="s">
        <v>37</v>
      </c>
      <c r="K892" s="2"/>
      <c r="Q892" s="2" t="s">
        <v>674</v>
      </c>
    </row>
    <row r="893" customFormat="false" ht="12.8" hidden="false" customHeight="false" outlineLevel="0" collapsed="false">
      <c r="A893" s="2" t="s">
        <v>1179</v>
      </c>
      <c r="B893" s="2" t="s">
        <v>1205</v>
      </c>
      <c r="C893" s="2" t="s">
        <v>1217</v>
      </c>
      <c r="D893" s="2" t="s">
        <v>53</v>
      </c>
      <c r="J893" s="2" t="s">
        <v>37</v>
      </c>
      <c r="K893" s="2"/>
      <c r="M893" s="2" t="s">
        <v>1214</v>
      </c>
      <c r="Q893" s="2" t="s">
        <v>1218</v>
      </c>
    </row>
    <row r="894" customFormat="false" ht="12.8" hidden="false" customHeight="false" outlineLevel="0" collapsed="false">
      <c r="A894" s="2" t="s">
        <v>1179</v>
      </c>
      <c r="B894" s="2" t="s">
        <v>1205</v>
      </c>
      <c r="C894" s="2" t="s">
        <v>1219</v>
      </c>
      <c r="D894" s="2" t="s">
        <v>53</v>
      </c>
      <c r="J894" s="2" t="s">
        <v>37</v>
      </c>
      <c r="K894" s="2"/>
      <c r="Q894" s="2" t="s">
        <v>1218</v>
      </c>
    </row>
    <row r="895" customFormat="false" ht="12.8" hidden="false" customHeight="false" outlineLevel="0" collapsed="false">
      <c r="A895" s="2" t="s">
        <v>1179</v>
      </c>
      <c r="B895" s="2" t="s">
        <v>1205</v>
      </c>
      <c r="C895" s="2" t="s">
        <v>1220</v>
      </c>
      <c r="D895" s="2" t="s">
        <v>53</v>
      </c>
      <c r="E895" s="3" t="s">
        <v>677</v>
      </c>
      <c r="F895" s="1" t="s">
        <v>30</v>
      </c>
      <c r="J895" s="2" t="s">
        <v>37</v>
      </c>
      <c r="K895" s="2"/>
      <c r="Q895" s="2" t="s">
        <v>1218</v>
      </c>
    </row>
    <row r="896" customFormat="false" ht="12.8" hidden="false" customHeight="false" outlineLevel="0" collapsed="false">
      <c r="A896" s="2" t="s">
        <v>1179</v>
      </c>
      <c r="B896" s="2" t="s">
        <v>1205</v>
      </c>
      <c r="C896" s="2" t="s">
        <v>1221</v>
      </c>
      <c r="D896" s="2" t="s">
        <v>57</v>
      </c>
      <c r="J896" s="2" t="s">
        <v>66</v>
      </c>
      <c r="K896" s="2"/>
      <c r="Q896" s="2" t="s">
        <v>1218</v>
      </c>
    </row>
    <row r="897" customFormat="false" ht="12.8" hidden="false" customHeight="false" outlineLevel="0" collapsed="false">
      <c r="A897" s="2" t="s">
        <v>1179</v>
      </c>
      <c r="B897" s="2" t="s">
        <v>1205</v>
      </c>
      <c r="C897" s="2" t="s">
        <v>1222</v>
      </c>
      <c r="D897" s="2" t="s">
        <v>83</v>
      </c>
      <c r="F897" s="2" t="s">
        <v>30</v>
      </c>
      <c r="G897" s="2" t="n">
        <f aca="false">H897</f>
        <v>45</v>
      </c>
      <c r="H897" s="2" t="n">
        <v>45</v>
      </c>
      <c r="J897" s="2" t="s">
        <v>66</v>
      </c>
      <c r="K897" s="2"/>
      <c r="M897" s="2" t="s">
        <v>1223</v>
      </c>
      <c r="Q897" s="2" t="s">
        <v>1218</v>
      </c>
    </row>
    <row r="898" customFormat="false" ht="12.8" hidden="false" customHeight="false" outlineLevel="0" collapsed="false">
      <c r="A898" s="2" t="s">
        <v>1179</v>
      </c>
      <c r="B898" s="2" t="s">
        <v>1224</v>
      </c>
      <c r="C898" s="2" t="s">
        <v>1225</v>
      </c>
      <c r="D898" s="2" t="s">
        <v>57</v>
      </c>
      <c r="F898" s="2" t="s">
        <v>23</v>
      </c>
      <c r="G898" s="2" t="n">
        <f aca="false">H898</f>
        <v>71</v>
      </c>
      <c r="H898" s="2" t="n">
        <v>71</v>
      </c>
    </row>
    <row r="899" customFormat="false" ht="12.8" hidden="false" customHeight="false" outlineLevel="0" collapsed="false">
      <c r="A899" s="2" t="s">
        <v>1179</v>
      </c>
      <c r="B899" s="2" t="s">
        <v>1224</v>
      </c>
      <c r="C899" s="2" t="s">
        <v>1226</v>
      </c>
      <c r="D899" s="2" t="s">
        <v>92</v>
      </c>
      <c r="F899" s="1" t="s">
        <v>30</v>
      </c>
    </row>
    <row r="900" customFormat="false" ht="12.8" hidden="false" customHeight="false" outlineLevel="0" collapsed="false">
      <c r="A900" s="2" t="s">
        <v>1179</v>
      </c>
      <c r="B900" s="2" t="s">
        <v>1224</v>
      </c>
      <c r="C900" s="2" t="s">
        <v>1227</v>
      </c>
      <c r="D900" s="2" t="s">
        <v>57</v>
      </c>
      <c r="F900" s="2" t="s">
        <v>30</v>
      </c>
      <c r="G900" s="2" t="n">
        <f aca="false">H900</f>
        <v>63</v>
      </c>
      <c r="H900" s="2" t="n">
        <v>63</v>
      </c>
    </row>
    <row r="901" customFormat="false" ht="12.8" hidden="false" customHeight="false" outlineLevel="0" collapsed="false">
      <c r="A901" s="2" t="s">
        <v>1179</v>
      </c>
      <c r="B901" s="2" t="s">
        <v>1224</v>
      </c>
      <c r="C901" s="2" t="s">
        <v>1228</v>
      </c>
      <c r="D901" s="2" t="s">
        <v>186</v>
      </c>
      <c r="F901" s="2" t="s">
        <v>30</v>
      </c>
      <c r="G901" s="2" t="n">
        <v>52</v>
      </c>
      <c r="H901" s="9" t="s">
        <v>1229</v>
      </c>
    </row>
    <row r="902" customFormat="false" ht="12.8" hidden="false" customHeight="false" outlineLevel="0" collapsed="false">
      <c r="A902" s="2" t="s">
        <v>1179</v>
      </c>
      <c r="B902" s="2" t="s">
        <v>1224</v>
      </c>
      <c r="C902" s="2" t="s">
        <v>1230</v>
      </c>
      <c r="D902" s="2" t="s">
        <v>83</v>
      </c>
      <c r="F902" s="1" t="s">
        <v>30</v>
      </c>
      <c r="I902" s="3" t="s">
        <v>65</v>
      </c>
    </row>
    <row r="903" customFormat="false" ht="12.8" hidden="false" customHeight="false" outlineLevel="0" collapsed="false">
      <c r="A903" s="2" t="s">
        <v>1179</v>
      </c>
      <c r="B903" s="2" t="s">
        <v>1224</v>
      </c>
      <c r="C903" s="2" t="s">
        <v>1231</v>
      </c>
      <c r="D903" s="2" t="s">
        <v>186</v>
      </c>
      <c r="F903" s="1" t="s">
        <v>30</v>
      </c>
    </row>
    <row r="904" customFormat="false" ht="12.8" hidden="false" customHeight="false" outlineLevel="0" collapsed="false">
      <c r="A904" s="2" t="s">
        <v>1179</v>
      </c>
      <c r="B904" s="2" t="s">
        <v>1232</v>
      </c>
      <c r="C904" s="2" t="s">
        <v>1233</v>
      </c>
      <c r="D904" s="2" t="s">
        <v>95</v>
      </c>
      <c r="F904" s="2" t="s">
        <v>23</v>
      </c>
      <c r="G904" s="2" t="n">
        <f aca="false">H904</f>
        <v>132</v>
      </c>
      <c r="H904" s="2" t="n">
        <v>132</v>
      </c>
      <c r="I904" s="3" t="s">
        <v>65</v>
      </c>
      <c r="L904" s="2" t="s">
        <v>24</v>
      </c>
    </row>
    <row r="905" customFormat="false" ht="12.8" hidden="false" customHeight="false" outlineLevel="0" collapsed="false">
      <c r="A905" s="2" t="s">
        <v>1179</v>
      </c>
      <c r="B905" s="2" t="s">
        <v>1232</v>
      </c>
      <c r="C905" s="2" t="s">
        <v>1234</v>
      </c>
      <c r="D905" s="2" t="s">
        <v>95</v>
      </c>
      <c r="G905" s="2" t="n">
        <f aca="false">H905</f>
        <v>93</v>
      </c>
      <c r="H905" s="2" t="n">
        <v>93</v>
      </c>
    </row>
    <row r="906" customFormat="false" ht="12.8" hidden="false" customHeight="false" outlineLevel="0" collapsed="false">
      <c r="A906" s="2" t="s">
        <v>1179</v>
      </c>
      <c r="B906" s="2" t="s">
        <v>1232</v>
      </c>
      <c r="C906" s="2" t="s">
        <v>1235</v>
      </c>
      <c r="D906" s="2" t="s">
        <v>95</v>
      </c>
      <c r="F906" s="2" t="s">
        <v>30</v>
      </c>
      <c r="G906" s="2" t="n">
        <f aca="false">H906</f>
        <v>101</v>
      </c>
      <c r="H906" s="2" t="n">
        <v>101</v>
      </c>
      <c r="I906" s="3" t="s">
        <v>65</v>
      </c>
    </row>
    <row r="907" customFormat="false" ht="12.8" hidden="false" customHeight="false" outlineLevel="0" collapsed="false">
      <c r="A907" s="2" t="s">
        <v>1179</v>
      </c>
      <c r="B907" s="2" t="s">
        <v>1232</v>
      </c>
      <c r="C907" s="2" t="s">
        <v>1236</v>
      </c>
      <c r="D907" s="2" t="s">
        <v>95</v>
      </c>
      <c r="F907" s="2" t="s">
        <v>30</v>
      </c>
      <c r="G907" s="2"/>
      <c r="Q907" s="2" t="s">
        <v>1237</v>
      </c>
    </row>
    <row r="908" customFormat="false" ht="12.8" hidden="false" customHeight="false" outlineLevel="0" collapsed="false">
      <c r="A908" s="2" t="s">
        <v>1179</v>
      </c>
      <c r="B908" s="2" t="s">
        <v>1232</v>
      </c>
      <c r="C908" s="2" t="s">
        <v>1238</v>
      </c>
      <c r="D908" s="2" t="s">
        <v>95</v>
      </c>
      <c r="F908" s="2" t="s">
        <v>30</v>
      </c>
      <c r="G908" s="2"/>
      <c r="Q908" s="2" t="s">
        <v>1239</v>
      </c>
    </row>
    <row r="909" customFormat="false" ht="12.8" hidden="false" customHeight="false" outlineLevel="0" collapsed="false">
      <c r="A909" s="2" t="s">
        <v>1179</v>
      </c>
      <c r="B909" s="2" t="s">
        <v>1232</v>
      </c>
      <c r="C909" s="2" t="s">
        <v>1240</v>
      </c>
      <c r="D909" s="2" t="s">
        <v>95</v>
      </c>
      <c r="F909" s="2" t="s">
        <v>30</v>
      </c>
      <c r="G909" s="2" t="n">
        <f aca="false">H909</f>
        <v>54</v>
      </c>
      <c r="H909" s="2" t="n">
        <v>54</v>
      </c>
      <c r="J909" s="3" t="s">
        <v>37</v>
      </c>
      <c r="K909" s="3"/>
      <c r="L909" s="3"/>
    </row>
    <row r="910" customFormat="false" ht="12.8" hidden="false" customHeight="false" outlineLevel="0" collapsed="false">
      <c r="A910" s="2" t="s">
        <v>1179</v>
      </c>
      <c r="B910" s="2" t="s">
        <v>1232</v>
      </c>
      <c r="C910" s="2" t="s">
        <v>1241</v>
      </c>
      <c r="D910" s="2" t="s">
        <v>95</v>
      </c>
      <c r="R910" s="2" t="s">
        <v>1242</v>
      </c>
    </row>
    <row r="911" customFormat="false" ht="12.8" hidden="false" customHeight="false" outlineLevel="0" collapsed="false">
      <c r="A911" s="2" t="s">
        <v>1179</v>
      </c>
      <c r="B911" s="2" t="s">
        <v>1232</v>
      </c>
      <c r="C911" s="2" t="s">
        <v>1243</v>
      </c>
      <c r="D911" s="2" t="s">
        <v>95</v>
      </c>
    </row>
    <row r="912" customFormat="false" ht="12.8" hidden="false" customHeight="false" outlineLevel="0" collapsed="false">
      <c r="A912" s="2" t="s">
        <v>1179</v>
      </c>
      <c r="B912" s="2" t="s">
        <v>1232</v>
      </c>
      <c r="C912" s="2" t="s">
        <v>1243</v>
      </c>
      <c r="D912" s="2" t="s">
        <v>95</v>
      </c>
    </row>
    <row r="913" customFormat="false" ht="12.8" hidden="false" customHeight="false" outlineLevel="0" collapsed="false">
      <c r="A913" s="2" t="s">
        <v>1179</v>
      </c>
      <c r="B913" s="2" t="s">
        <v>1232</v>
      </c>
      <c r="C913" s="2" t="s">
        <v>1243</v>
      </c>
      <c r="D913" s="2" t="s">
        <v>95</v>
      </c>
    </row>
    <row r="914" customFormat="false" ht="12.8" hidden="false" customHeight="false" outlineLevel="0" collapsed="false">
      <c r="A914" s="2" t="s">
        <v>1179</v>
      </c>
      <c r="B914" s="2" t="s">
        <v>1232</v>
      </c>
      <c r="C914" s="2" t="s">
        <v>1243</v>
      </c>
      <c r="D914" s="2" t="s">
        <v>95</v>
      </c>
    </row>
    <row r="915" customFormat="false" ht="12.8" hidden="false" customHeight="false" outlineLevel="0" collapsed="false">
      <c r="A915" s="2" t="s">
        <v>1179</v>
      </c>
      <c r="B915" s="2" t="s">
        <v>1232</v>
      </c>
      <c r="C915" s="2" t="s">
        <v>1243</v>
      </c>
      <c r="D915" s="2" t="s">
        <v>95</v>
      </c>
    </row>
    <row r="916" customFormat="false" ht="12.8" hidden="false" customHeight="false" outlineLevel="0" collapsed="false">
      <c r="A916" s="2" t="s">
        <v>1179</v>
      </c>
      <c r="B916" s="2" t="s">
        <v>1244</v>
      </c>
      <c r="C916" s="2" t="s">
        <v>1245</v>
      </c>
      <c r="D916" s="2" t="s">
        <v>57</v>
      </c>
      <c r="I916" s="3" t="s">
        <v>65</v>
      </c>
    </row>
    <row r="917" customFormat="false" ht="12.8" hidden="false" customHeight="false" outlineLevel="0" collapsed="false">
      <c r="A917" s="2" t="s">
        <v>1179</v>
      </c>
      <c r="B917" s="2" t="s">
        <v>1244</v>
      </c>
      <c r="C917" s="2" t="s">
        <v>1246</v>
      </c>
      <c r="D917" s="2" t="s">
        <v>83</v>
      </c>
    </row>
    <row r="918" customFormat="false" ht="12.8" hidden="false" customHeight="false" outlineLevel="0" collapsed="false">
      <c r="A918" s="2" t="s">
        <v>1179</v>
      </c>
      <c r="B918" s="2" t="s">
        <v>1244</v>
      </c>
      <c r="C918" s="2" t="s">
        <v>1247</v>
      </c>
      <c r="D918" s="2" t="s">
        <v>57</v>
      </c>
      <c r="F918" s="1" t="s">
        <v>30</v>
      </c>
    </row>
    <row r="919" customFormat="false" ht="12.8" hidden="false" customHeight="false" outlineLevel="0" collapsed="false">
      <c r="A919" s="2" t="s">
        <v>1179</v>
      </c>
      <c r="B919" s="2" t="s">
        <v>1244</v>
      </c>
      <c r="C919" s="2" t="s">
        <v>1248</v>
      </c>
      <c r="D919" s="2" t="s">
        <v>57</v>
      </c>
      <c r="F919" s="1" t="s">
        <v>30</v>
      </c>
    </row>
    <row r="920" customFormat="false" ht="12.8" hidden="false" customHeight="false" outlineLevel="0" collapsed="false">
      <c r="A920" s="2" t="s">
        <v>1179</v>
      </c>
      <c r="B920" s="2" t="s">
        <v>1244</v>
      </c>
      <c r="C920" s="2" t="s">
        <v>1249</v>
      </c>
      <c r="D920" s="2" t="s">
        <v>92</v>
      </c>
      <c r="F920" s="1" t="s">
        <v>30</v>
      </c>
    </row>
    <row r="921" customFormat="false" ht="12.8" hidden="false" customHeight="false" outlineLevel="0" collapsed="false">
      <c r="A921" s="2" t="s">
        <v>1179</v>
      </c>
      <c r="B921" s="2" t="s">
        <v>1244</v>
      </c>
      <c r="C921" s="2" t="s">
        <v>1250</v>
      </c>
      <c r="D921" s="2" t="s">
        <v>57</v>
      </c>
    </row>
    <row r="922" customFormat="false" ht="12.8" hidden="false" customHeight="false" outlineLevel="0" collapsed="false">
      <c r="A922" s="2" t="s">
        <v>1179</v>
      </c>
      <c r="B922" s="2" t="s">
        <v>1251</v>
      </c>
      <c r="C922" s="2" t="s">
        <v>1252</v>
      </c>
      <c r="D922" s="2" t="s">
        <v>186</v>
      </c>
      <c r="F922" s="1" t="s">
        <v>30</v>
      </c>
      <c r="G922" s="3" t="n">
        <v>126</v>
      </c>
      <c r="I922" s="3" t="s">
        <v>65</v>
      </c>
      <c r="L922" s="2" t="s">
        <v>364</v>
      </c>
    </row>
    <row r="923" customFormat="false" ht="12.8" hidden="false" customHeight="false" outlineLevel="0" collapsed="false">
      <c r="A923" s="2" t="s">
        <v>1179</v>
      </c>
      <c r="B923" s="2" t="s">
        <v>1251</v>
      </c>
      <c r="C923" s="2" t="s">
        <v>1253</v>
      </c>
      <c r="D923" s="2" t="s">
        <v>186</v>
      </c>
      <c r="F923" s="1" t="s">
        <v>30</v>
      </c>
      <c r="J923" s="3" t="s">
        <v>37</v>
      </c>
      <c r="K923" s="3"/>
      <c r="L923" s="3"/>
    </row>
    <row r="924" customFormat="false" ht="12.8" hidden="false" customHeight="false" outlineLevel="0" collapsed="false">
      <c r="A924" s="2" t="s">
        <v>1179</v>
      </c>
      <c r="B924" s="2" t="s">
        <v>1251</v>
      </c>
      <c r="C924" s="2" t="s">
        <v>1254</v>
      </c>
      <c r="D924" s="2" t="s">
        <v>186</v>
      </c>
      <c r="F924" s="1" t="s">
        <v>23</v>
      </c>
    </row>
    <row r="925" customFormat="false" ht="12.8" hidden="false" customHeight="false" outlineLevel="0" collapsed="false">
      <c r="A925" s="2" t="s">
        <v>1179</v>
      </c>
      <c r="B925" s="2" t="s">
        <v>1251</v>
      </c>
      <c r="C925" s="2" t="s">
        <v>1255</v>
      </c>
      <c r="D925" s="2" t="s">
        <v>186</v>
      </c>
      <c r="F925" s="1" t="s">
        <v>23</v>
      </c>
    </row>
    <row r="926" customFormat="false" ht="12.8" hidden="false" customHeight="false" outlineLevel="0" collapsed="false">
      <c r="A926" s="2" t="s">
        <v>1179</v>
      </c>
      <c r="B926" s="2" t="s">
        <v>1251</v>
      </c>
      <c r="C926" s="2" t="s">
        <v>1256</v>
      </c>
      <c r="D926" s="2" t="s">
        <v>186</v>
      </c>
      <c r="F926" s="1" t="s">
        <v>30</v>
      </c>
    </row>
    <row r="927" customFormat="false" ht="12.8" hidden="false" customHeight="false" outlineLevel="0" collapsed="false">
      <c r="A927" s="2" t="s">
        <v>1179</v>
      </c>
      <c r="B927" s="2" t="s">
        <v>1257</v>
      </c>
      <c r="C927" s="2" t="s">
        <v>1258</v>
      </c>
      <c r="D927" s="2" t="s">
        <v>60</v>
      </c>
      <c r="F927" s="1" t="s">
        <v>30</v>
      </c>
    </row>
    <row r="928" customFormat="false" ht="12.8" hidden="false" customHeight="false" outlineLevel="0" collapsed="false">
      <c r="A928" s="2" t="s">
        <v>1179</v>
      </c>
      <c r="B928" s="2" t="s">
        <v>1257</v>
      </c>
      <c r="C928" s="2" t="s">
        <v>1259</v>
      </c>
      <c r="D928" s="2" t="s">
        <v>60</v>
      </c>
      <c r="F928" s="1" t="s">
        <v>30</v>
      </c>
    </row>
    <row r="929" customFormat="false" ht="12.8" hidden="false" customHeight="false" outlineLevel="0" collapsed="false">
      <c r="A929" s="2" t="s">
        <v>1179</v>
      </c>
      <c r="B929" s="2" t="s">
        <v>1257</v>
      </c>
      <c r="C929" s="2" t="s">
        <v>1260</v>
      </c>
      <c r="D929" s="2" t="s">
        <v>68</v>
      </c>
      <c r="F929" s="1" t="s">
        <v>30</v>
      </c>
    </row>
    <row r="930" customFormat="false" ht="12.8" hidden="false" customHeight="false" outlineLevel="0" collapsed="false">
      <c r="A930" s="2" t="s">
        <v>1179</v>
      </c>
      <c r="B930" s="2" t="s">
        <v>1257</v>
      </c>
      <c r="C930" s="2" t="s">
        <v>1261</v>
      </c>
      <c r="D930" s="2" t="s">
        <v>21</v>
      </c>
      <c r="F930" s="1" t="s">
        <v>30</v>
      </c>
    </row>
    <row r="931" customFormat="false" ht="12.8" hidden="false" customHeight="false" outlineLevel="0" collapsed="false">
      <c r="A931" s="2" t="s">
        <v>1179</v>
      </c>
      <c r="B931" s="2" t="s">
        <v>1262</v>
      </c>
      <c r="C931" s="2" t="s">
        <v>1263</v>
      </c>
      <c r="D931" s="2" t="s">
        <v>92</v>
      </c>
      <c r="F931" s="1" t="s">
        <v>30</v>
      </c>
    </row>
    <row r="932" customFormat="false" ht="12.8" hidden="false" customHeight="false" outlineLevel="0" collapsed="false">
      <c r="A932" s="2" t="s">
        <v>1179</v>
      </c>
      <c r="B932" s="2" t="s">
        <v>1262</v>
      </c>
      <c r="C932" s="2" t="s">
        <v>1264</v>
      </c>
      <c r="D932" s="2" t="s">
        <v>92</v>
      </c>
      <c r="F932" s="1" t="s">
        <v>30</v>
      </c>
    </row>
    <row r="933" customFormat="false" ht="12.8" hidden="false" customHeight="false" outlineLevel="0" collapsed="false">
      <c r="A933" s="2" t="s">
        <v>1179</v>
      </c>
      <c r="B933" s="2" t="s">
        <v>1262</v>
      </c>
      <c r="C933" s="2" t="s">
        <v>1265</v>
      </c>
      <c r="D933" s="2" t="s">
        <v>21</v>
      </c>
    </row>
    <row r="934" customFormat="false" ht="12.8" hidden="false" customHeight="false" outlineLevel="0" collapsed="false">
      <c r="A934" s="2" t="s">
        <v>1179</v>
      </c>
      <c r="B934" s="2" t="s">
        <v>1262</v>
      </c>
      <c r="C934" s="2" t="s">
        <v>1266</v>
      </c>
      <c r="D934" s="2" t="s">
        <v>60</v>
      </c>
      <c r="F934" s="1" t="s">
        <v>30</v>
      </c>
      <c r="P934" s="2" t="s">
        <v>845</v>
      </c>
    </row>
    <row r="935" customFormat="false" ht="12.8" hidden="false" customHeight="false" outlineLevel="0" collapsed="false">
      <c r="A935" s="2" t="s">
        <v>1179</v>
      </c>
      <c r="B935" s="2" t="s">
        <v>1262</v>
      </c>
      <c r="C935" s="2" t="s">
        <v>1267</v>
      </c>
      <c r="D935" s="2" t="s">
        <v>60</v>
      </c>
      <c r="P935" s="2" t="s">
        <v>845</v>
      </c>
    </row>
    <row r="936" customFormat="false" ht="12.8" hidden="false" customHeight="false" outlineLevel="0" collapsed="false">
      <c r="A936" s="2" t="s">
        <v>1179</v>
      </c>
      <c r="B936" s="2" t="s">
        <v>1268</v>
      </c>
      <c r="C936" s="2" t="s">
        <v>1269</v>
      </c>
      <c r="D936" s="2" t="s">
        <v>92</v>
      </c>
    </row>
    <row r="937" customFormat="false" ht="12.8" hidden="false" customHeight="false" outlineLevel="0" collapsed="false">
      <c r="A937" s="2" t="s">
        <v>1179</v>
      </c>
      <c r="B937" s="2" t="s">
        <v>1268</v>
      </c>
      <c r="C937" s="2" t="s">
        <v>1270</v>
      </c>
      <c r="D937" s="2" t="s">
        <v>95</v>
      </c>
    </row>
    <row r="938" customFormat="false" ht="12.8" hidden="false" customHeight="false" outlineLevel="0" collapsed="false">
      <c r="A938" s="2" t="s">
        <v>1179</v>
      </c>
      <c r="B938" s="2" t="s">
        <v>1268</v>
      </c>
      <c r="C938" s="2" t="s">
        <v>1271</v>
      </c>
      <c r="D938" s="2" t="s">
        <v>92</v>
      </c>
    </row>
    <row r="939" customFormat="false" ht="12.8" hidden="false" customHeight="false" outlineLevel="0" collapsed="false">
      <c r="A939" s="2" t="s">
        <v>1179</v>
      </c>
      <c r="B939" s="2" t="s">
        <v>280</v>
      </c>
      <c r="D939" s="10" t="s">
        <v>77</v>
      </c>
    </row>
    <row r="940" customFormat="false" ht="12.8" hidden="false" customHeight="false" outlineLevel="0" collapsed="false">
      <c r="A940" s="2" t="s">
        <v>1179</v>
      </c>
      <c r="B940" s="2" t="s">
        <v>280</v>
      </c>
      <c r="D940" s="10" t="s">
        <v>77</v>
      </c>
    </row>
    <row r="941" customFormat="false" ht="12.8" hidden="false" customHeight="false" outlineLevel="0" collapsed="false">
      <c r="A941" s="2" t="s">
        <v>1179</v>
      </c>
      <c r="B941" s="2" t="s">
        <v>280</v>
      </c>
      <c r="D941" s="10" t="s">
        <v>77</v>
      </c>
    </row>
    <row r="942" customFormat="false" ht="12.8" hidden="false" customHeight="false" outlineLevel="0" collapsed="false">
      <c r="A942" s="2" t="s">
        <v>1179</v>
      </c>
      <c r="B942" s="2" t="s">
        <v>280</v>
      </c>
      <c r="D942" s="10" t="s">
        <v>77</v>
      </c>
    </row>
    <row r="943" customFormat="false" ht="12.8" hidden="false" customHeight="false" outlineLevel="0" collapsed="false">
      <c r="A943" s="2" t="s">
        <v>1179</v>
      </c>
      <c r="B943" s="2" t="s">
        <v>280</v>
      </c>
      <c r="D943" s="10" t="s">
        <v>77</v>
      </c>
    </row>
    <row r="944" customFormat="false" ht="12.8" hidden="false" customHeight="false" outlineLevel="0" collapsed="false">
      <c r="A944" s="2" t="s">
        <v>1179</v>
      </c>
      <c r="B944" s="2" t="s">
        <v>280</v>
      </c>
      <c r="D944" s="10" t="s">
        <v>77</v>
      </c>
    </row>
    <row r="945" customFormat="false" ht="12.8" hidden="false" customHeight="false" outlineLevel="0" collapsed="false">
      <c r="A945" s="2" t="s">
        <v>1179</v>
      </c>
      <c r="B945" s="2" t="s">
        <v>280</v>
      </c>
      <c r="D945" s="10" t="s">
        <v>77</v>
      </c>
    </row>
    <row r="946" customFormat="false" ht="12.8" hidden="false" customHeight="false" outlineLevel="0" collapsed="false">
      <c r="A946" s="2" t="s">
        <v>1179</v>
      </c>
      <c r="B946" s="2" t="s">
        <v>280</v>
      </c>
      <c r="D946" s="10" t="s">
        <v>77</v>
      </c>
    </row>
    <row r="947" customFormat="false" ht="12.8" hidden="false" customHeight="false" outlineLevel="0" collapsed="false">
      <c r="A947" s="2" t="s">
        <v>1179</v>
      </c>
      <c r="B947" s="2" t="s">
        <v>280</v>
      </c>
      <c r="D947" s="10" t="s">
        <v>77</v>
      </c>
    </row>
    <row r="948" customFormat="false" ht="12.8" hidden="false" customHeight="false" outlineLevel="0" collapsed="false">
      <c r="A948" s="2" t="s">
        <v>1179</v>
      </c>
      <c r="B948" s="2" t="s">
        <v>280</v>
      </c>
      <c r="D948" s="10" t="s">
        <v>77</v>
      </c>
    </row>
    <row r="949" customFormat="false" ht="12.8" hidden="false" customHeight="false" outlineLevel="0" collapsed="false">
      <c r="A949" s="2" t="s">
        <v>1179</v>
      </c>
      <c r="B949" s="2" t="s">
        <v>280</v>
      </c>
      <c r="D949" s="10" t="s">
        <v>77</v>
      </c>
    </row>
    <row r="950" customFormat="false" ht="12.8" hidden="false" customHeight="false" outlineLevel="0" collapsed="false">
      <c r="A950" s="2" t="s">
        <v>1179</v>
      </c>
      <c r="B950" s="2" t="s">
        <v>1272</v>
      </c>
      <c r="C950" s="2" t="s">
        <v>1273</v>
      </c>
      <c r="D950" s="2" t="s">
        <v>57</v>
      </c>
      <c r="F950" s="2" t="s">
        <v>23</v>
      </c>
      <c r="G950" s="2" t="n">
        <f aca="false">H950</f>
        <v>74</v>
      </c>
      <c r="H950" s="2" t="n">
        <v>74</v>
      </c>
      <c r="M950" s="2" t="s">
        <v>1274</v>
      </c>
      <c r="R950" s="2" t="s">
        <v>1275</v>
      </c>
    </row>
    <row r="951" customFormat="false" ht="12.8" hidden="false" customHeight="false" outlineLevel="0" collapsed="false">
      <c r="A951" s="2" t="s">
        <v>1179</v>
      </c>
      <c r="B951" s="2" t="s">
        <v>1272</v>
      </c>
      <c r="C951" s="2" t="s">
        <v>1276</v>
      </c>
      <c r="D951" s="2" t="s">
        <v>95</v>
      </c>
      <c r="F951" s="2" t="s">
        <v>30</v>
      </c>
      <c r="G951" s="2" t="n">
        <f aca="false">H951</f>
        <v>85</v>
      </c>
      <c r="H951" s="2" t="n">
        <v>85</v>
      </c>
      <c r="R951" s="2" t="s">
        <v>1277</v>
      </c>
    </row>
    <row r="952" customFormat="false" ht="12.8" hidden="false" customHeight="false" outlineLevel="0" collapsed="false">
      <c r="A952" s="2" t="s">
        <v>1179</v>
      </c>
      <c r="B952" s="2" t="s">
        <v>1272</v>
      </c>
      <c r="C952" s="2" t="s">
        <v>1278</v>
      </c>
      <c r="D952" s="2" t="s">
        <v>101</v>
      </c>
      <c r="F952" s="2" t="s">
        <v>30</v>
      </c>
      <c r="G952" s="2" t="n">
        <f aca="false">H952</f>
        <v>82</v>
      </c>
      <c r="H952" s="2" t="n">
        <v>82</v>
      </c>
      <c r="Q952" s="2" t="s">
        <v>1279</v>
      </c>
      <c r="R952" s="2" t="s">
        <v>1280</v>
      </c>
    </row>
    <row r="953" customFormat="false" ht="12.8" hidden="false" customHeight="false" outlineLevel="0" collapsed="false">
      <c r="A953" s="2" t="s">
        <v>1179</v>
      </c>
      <c r="B953" s="2" t="s">
        <v>1272</v>
      </c>
      <c r="C953" s="2" t="s">
        <v>1281</v>
      </c>
      <c r="D953" s="2" t="s">
        <v>60</v>
      </c>
      <c r="F953" s="2" t="s">
        <v>30</v>
      </c>
      <c r="G953" s="2" t="n">
        <f aca="false">H953</f>
        <v>95</v>
      </c>
      <c r="H953" s="2" t="n">
        <v>95</v>
      </c>
      <c r="R953" s="2" t="s">
        <v>1282</v>
      </c>
    </row>
    <row r="954" customFormat="false" ht="12.8" hidden="false" customHeight="false" outlineLevel="0" collapsed="false">
      <c r="A954" s="2" t="s">
        <v>1179</v>
      </c>
      <c r="B954" s="2" t="s">
        <v>401</v>
      </c>
      <c r="C954" s="2" t="s">
        <v>1283</v>
      </c>
      <c r="D954" s="2" t="s">
        <v>92</v>
      </c>
      <c r="F954" s="2" t="s">
        <v>30</v>
      </c>
      <c r="G954" s="2" t="n">
        <f aca="false">H954</f>
        <v>90</v>
      </c>
      <c r="H954" s="2" t="n">
        <v>90</v>
      </c>
      <c r="R954" s="2" t="s">
        <v>1284</v>
      </c>
    </row>
    <row r="955" customFormat="false" ht="12.8" hidden="false" customHeight="false" outlineLevel="0" collapsed="false">
      <c r="A955" s="2" t="s">
        <v>1179</v>
      </c>
      <c r="B955" s="2" t="s">
        <v>1285</v>
      </c>
      <c r="D955" s="3" t="s">
        <v>68</v>
      </c>
    </row>
    <row r="956" customFormat="false" ht="12.8" hidden="false" customHeight="false" outlineLevel="0" collapsed="false">
      <c r="A956" s="2" t="s">
        <v>1179</v>
      </c>
      <c r="B956" s="2" t="s">
        <v>1285</v>
      </c>
      <c r="D956" s="3" t="s">
        <v>68</v>
      </c>
    </row>
    <row r="957" customFormat="false" ht="12.8" hidden="false" customHeight="false" outlineLevel="0" collapsed="false">
      <c r="A957" s="2" t="s">
        <v>1179</v>
      </c>
      <c r="B957" s="2" t="s">
        <v>1285</v>
      </c>
      <c r="D957" s="3" t="s">
        <v>120</v>
      </c>
      <c r="E957" s="2" t="s">
        <v>120</v>
      </c>
      <c r="I957" s="3" t="s">
        <v>65</v>
      </c>
      <c r="K957" s="1" t="s">
        <v>121</v>
      </c>
    </row>
    <row r="958" customFormat="false" ht="12.8" hidden="false" customHeight="false" outlineLevel="0" collapsed="false">
      <c r="A958" s="2" t="s">
        <v>1179</v>
      </c>
      <c r="B958" s="3" t="s">
        <v>1286</v>
      </c>
      <c r="C958" s="3" t="s">
        <v>1287</v>
      </c>
      <c r="D958" s="3" t="s">
        <v>120</v>
      </c>
      <c r="E958" s="2" t="s">
        <v>120</v>
      </c>
      <c r="F958" s="1" t="s">
        <v>23</v>
      </c>
      <c r="J958" s="3" t="s">
        <v>37</v>
      </c>
      <c r="K958" s="3"/>
      <c r="L958" s="3" t="s">
        <v>62</v>
      </c>
    </row>
    <row r="959" customFormat="false" ht="12.8" hidden="false" customHeight="false" outlineLevel="0" collapsed="false">
      <c r="A959" s="2" t="s">
        <v>1179</v>
      </c>
      <c r="B959" s="2" t="s">
        <v>1285</v>
      </c>
      <c r="D959" s="3" t="s">
        <v>120</v>
      </c>
      <c r="E959" s="2" t="s">
        <v>120</v>
      </c>
      <c r="J959" s="3" t="s">
        <v>37</v>
      </c>
      <c r="K959" s="3"/>
      <c r="L959" s="3"/>
    </row>
    <row r="960" customFormat="false" ht="12.8" hidden="false" customHeight="false" outlineLevel="0" collapsed="false">
      <c r="A960" s="2" t="s">
        <v>1179</v>
      </c>
      <c r="B960" s="2" t="s">
        <v>1285</v>
      </c>
      <c r="D960" s="3" t="s">
        <v>120</v>
      </c>
      <c r="E960" s="2" t="s">
        <v>120</v>
      </c>
    </row>
    <row r="961" customFormat="false" ht="12.8" hidden="false" customHeight="false" outlineLevel="0" collapsed="false">
      <c r="A961" s="2" t="s">
        <v>1179</v>
      </c>
      <c r="B961" s="2" t="s">
        <v>1285</v>
      </c>
      <c r="D961" s="3" t="s">
        <v>120</v>
      </c>
      <c r="E961" s="2" t="s">
        <v>120</v>
      </c>
    </row>
    <row r="962" customFormat="false" ht="12.8" hidden="false" customHeight="false" outlineLevel="0" collapsed="false">
      <c r="A962" s="2" t="s">
        <v>1179</v>
      </c>
      <c r="B962" s="2" t="s">
        <v>1285</v>
      </c>
      <c r="D962" s="3" t="s">
        <v>120</v>
      </c>
      <c r="E962" s="2" t="s">
        <v>120</v>
      </c>
    </row>
    <row r="963" customFormat="false" ht="12.8" hidden="false" customHeight="false" outlineLevel="0" collapsed="false">
      <c r="A963" s="2" t="s">
        <v>1179</v>
      </c>
      <c r="B963" s="2" t="s">
        <v>1285</v>
      </c>
      <c r="D963" s="3" t="s">
        <v>120</v>
      </c>
      <c r="E963" s="3" t="s">
        <v>175</v>
      </c>
    </row>
    <row r="964" customFormat="false" ht="12.8" hidden="false" customHeight="false" outlineLevel="0" collapsed="false">
      <c r="A964" s="2" t="s">
        <v>1179</v>
      </c>
      <c r="B964" s="2" t="s">
        <v>1285</v>
      </c>
      <c r="D964" s="3" t="s">
        <v>120</v>
      </c>
      <c r="E964" s="3" t="s">
        <v>175</v>
      </c>
    </row>
    <row r="965" customFormat="false" ht="12.8" hidden="false" customHeight="false" outlineLevel="0" collapsed="false">
      <c r="A965" s="2" t="s">
        <v>1179</v>
      </c>
      <c r="B965" s="2" t="s">
        <v>1285</v>
      </c>
      <c r="D965" s="3" t="s">
        <v>120</v>
      </c>
      <c r="E965" s="3" t="s">
        <v>175</v>
      </c>
    </row>
    <row r="966" customFormat="false" ht="12.8" hidden="false" customHeight="false" outlineLevel="0" collapsed="false">
      <c r="A966" s="2" t="s">
        <v>1179</v>
      </c>
      <c r="B966" s="2" t="s">
        <v>1285</v>
      </c>
      <c r="D966" s="3" t="s">
        <v>120</v>
      </c>
      <c r="E966" s="3" t="s">
        <v>175</v>
      </c>
    </row>
    <row r="967" customFormat="false" ht="12.8" hidden="false" customHeight="false" outlineLevel="0" collapsed="false">
      <c r="A967" s="2" t="s">
        <v>1179</v>
      </c>
      <c r="B967" s="2" t="s">
        <v>1285</v>
      </c>
      <c r="D967" s="3" t="s">
        <v>120</v>
      </c>
      <c r="E967" s="3" t="s">
        <v>175</v>
      </c>
    </row>
    <row r="968" customFormat="false" ht="12.8" hidden="false" customHeight="false" outlineLevel="0" collapsed="false">
      <c r="A968" s="2" t="s">
        <v>1179</v>
      </c>
      <c r="B968" s="2" t="s">
        <v>1285</v>
      </c>
      <c r="D968" s="3" t="s">
        <v>21</v>
      </c>
    </row>
    <row r="969" customFormat="false" ht="12.8" hidden="false" customHeight="false" outlineLevel="0" collapsed="false">
      <c r="A969" s="2" t="s">
        <v>1179</v>
      </c>
      <c r="B969" s="2" t="s">
        <v>1285</v>
      </c>
      <c r="D969" s="3" t="s">
        <v>83</v>
      </c>
    </row>
    <row r="970" customFormat="false" ht="12.8" hidden="false" customHeight="false" outlineLevel="0" collapsed="false">
      <c r="A970" s="2" t="s">
        <v>1179</v>
      </c>
      <c r="B970" s="2" t="s">
        <v>1285</v>
      </c>
      <c r="D970" s="3" t="s">
        <v>83</v>
      </c>
    </row>
    <row r="971" customFormat="false" ht="12.8" hidden="false" customHeight="false" outlineLevel="0" collapsed="false">
      <c r="A971" s="2" t="s">
        <v>1179</v>
      </c>
      <c r="B971" s="2" t="s">
        <v>1285</v>
      </c>
      <c r="D971" s="3" t="s">
        <v>60</v>
      </c>
      <c r="E971" s="1" t="s">
        <v>804</v>
      </c>
    </row>
    <row r="972" customFormat="false" ht="12.8" hidden="false" customHeight="false" outlineLevel="0" collapsed="false">
      <c r="A972" s="2" t="s">
        <v>1179</v>
      </c>
      <c r="B972" s="2" t="s">
        <v>1285</v>
      </c>
      <c r="D972" s="3" t="s">
        <v>60</v>
      </c>
      <c r="E972" s="1" t="s">
        <v>1288</v>
      </c>
    </row>
    <row r="973" customFormat="false" ht="12.8" hidden="false" customHeight="false" outlineLevel="0" collapsed="false">
      <c r="A973" s="2" t="s">
        <v>1179</v>
      </c>
      <c r="B973" s="2" t="s">
        <v>1285</v>
      </c>
      <c r="D973" s="3" t="s">
        <v>60</v>
      </c>
      <c r="E973" s="1" t="s">
        <v>1289</v>
      </c>
    </row>
    <row r="974" customFormat="false" ht="12.8" hidden="false" customHeight="false" outlineLevel="0" collapsed="false">
      <c r="A974" s="2" t="s">
        <v>1179</v>
      </c>
      <c r="B974" s="2" t="s">
        <v>1285</v>
      </c>
      <c r="D974" s="3" t="s">
        <v>60</v>
      </c>
      <c r="E974" s="1" t="s">
        <v>1289</v>
      </c>
    </row>
    <row r="975" customFormat="false" ht="12.8" hidden="false" customHeight="false" outlineLevel="0" collapsed="false">
      <c r="A975" s="2" t="s">
        <v>1179</v>
      </c>
      <c r="B975" s="2" t="s">
        <v>1285</v>
      </c>
      <c r="D975" s="3" t="s">
        <v>60</v>
      </c>
    </row>
    <row r="976" customFormat="false" ht="12.8" hidden="false" customHeight="false" outlineLevel="0" collapsed="false">
      <c r="A976" s="2" t="s">
        <v>1179</v>
      </c>
      <c r="B976" s="2" t="s">
        <v>1285</v>
      </c>
      <c r="D976" s="3" t="s">
        <v>53</v>
      </c>
      <c r="J976" s="2" t="s">
        <v>37</v>
      </c>
      <c r="K976" s="2"/>
    </row>
    <row r="977" customFormat="false" ht="12.8" hidden="false" customHeight="false" outlineLevel="0" collapsed="false">
      <c r="A977" s="2" t="s">
        <v>1179</v>
      </c>
      <c r="B977" s="2" t="s">
        <v>1285</v>
      </c>
      <c r="D977" s="3" t="s">
        <v>53</v>
      </c>
      <c r="J977" s="2" t="s">
        <v>37</v>
      </c>
      <c r="K977" s="2"/>
    </row>
    <row r="978" customFormat="false" ht="12.8" hidden="false" customHeight="false" outlineLevel="0" collapsed="false">
      <c r="A978" s="2" t="s">
        <v>1179</v>
      </c>
      <c r="B978" s="2" t="s">
        <v>1285</v>
      </c>
      <c r="D978" s="3" t="s">
        <v>53</v>
      </c>
      <c r="J978" s="2" t="s">
        <v>37</v>
      </c>
      <c r="K978" s="2"/>
    </row>
    <row r="979" customFormat="false" ht="12.8" hidden="false" customHeight="false" outlineLevel="0" collapsed="false">
      <c r="A979" s="2" t="s">
        <v>1179</v>
      </c>
      <c r="B979" s="2" t="s">
        <v>1285</v>
      </c>
      <c r="D979" s="3" t="s">
        <v>53</v>
      </c>
      <c r="J979" s="2" t="s">
        <v>37</v>
      </c>
      <c r="K979" s="2"/>
    </row>
    <row r="980" customFormat="false" ht="12.8" hidden="false" customHeight="false" outlineLevel="0" collapsed="false">
      <c r="A980" s="2" t="s">
        <v>1179</v>
      </c>
      <c r="B980" s="2" t="s">
        <v>1285</v>
      </c>
      <c r="D980" s="3" t="s">
        <v>53</v>
      </c>
      <c r="J980" s="2" t="s">
        <v>141</v>
      </c>
      <c r="K980" s="2"/>
    </row>
    <row r="981" customFormat="false" ht="12.8" hidden="false" customHeight="false" outlineLevel="0" collapsed="false">
      <c r="A981" s="2" t="s">
        <v>1179</v>
      </c>
      <c r="B981" s="2" t="s">
        <v>1285</v>
      </c>
      <c r="D981" s="3" t="s">
        <v>57</v>
      </c>
      <c r="J981" s="3" t="s">
        <v>37</v>
      </c>
      <c r="K981" s="3"/>
      <c r="L981" s="3"/>
    </row>
    <row r="982" customFormat="false" ht="12.8" hidden="false" customHeight="false" outlineLevel="0" collapsed="false">
      <c r="A982" s="2" t="s">
        <v>1290</v>
      </c>
      <c r="B982" s="2" t="s">
        <v>1291</v>
      </c>
      <c r="C982" s="2" t="s">
        <v>1292</v>
      </c>
      <c r="D982" s="2" t="s">
        <v>83</v>
      </c>
      <c r="E982" s="2" t="s">
        <v>88</v>
      </c>
      <c r="F982" s="2" t="s">
        <v>30</v>
      </c>
      <c r="G982" s="2" t="n">
        <v>155</v>
      </c>
      <c r="H982" s="2" t="s">
        <v>1293</v>
      </c>
      <c r="I982" s="3" t="s">
        <v>65</v>
      </c>
      <c r="J982" s="2" t="s">
        <v>215</v>
      </c>
      <c r="K982" s="2"/>
    </row>
    <row r="983" customFormat="false" ht="12.8" hidden="false" customHeight="false" outlineLevel="0" collapsed="false">
      <c r="A983" s="2" t="s">
        <v>1290</v>
      </c>
      <c r="B983" s="2" t="s">
        <v>1291</v>
      </c>
      <c r="C983" s="2" t="s">
        <v>1294</v>
      </c>
      <c r="D983" s="2" t="s">
        <v>53</v>
      </c>
      <c r="F983" s="2" t="s">
        <v>30</v>
      </c>
      <c r="G983" s="2" t="n">
        <v>142</v>
      </c>
      <c r="H983" s="2" t="s">
        <v>1295</v>
      </c>
      <c r="J983" s="2" t="s">
        <v>54</v>
      </c>
      <c r="K983" s="2"/>
    </row>
    <row r="984" customFormat="false" ht="12.8" hidden="false" customHeight="false" outlineLevel="0" collapsed="false">
      <c r="A984" s="2" t="s">
        <v>1290</v>
      </c>
      <c r="B984" s="2" t="s">
        <v>1291</v>
      </c>
      <c r="C984" s="2" t="s">
        <v>1296</v>
      </c>
      <c r="D984" s="2" t="s">
        <v>57</v>
      </c>
      <c r="F984" s="2" t="s">
        <v>30</v>
      </c>
      <c r="G984" s="2"/>
      <c r="H984" s="2" t="s">
        <v>288</v>
      </c>
      <c r="N984" s="2" t="s">
        <v>1297</v>
      </c>
    </row>
    <row r="985" customFormat="false" ht="12.8" hidden="false" customHeight="false" outlineLevel="0" collapsed="false">
      <c r="A985" s="2" t="s">
        <v>1290</v>
      </c>
      <c r="B985" s="2" t="s">
        <v>1291</v>
      </c>
      <c r="C985" s="2" t="s">
        <v>662</v>
      </c>
      <c r="D985" s="2" t="s">
        <v>186</v>
      </c>
      <c r="F985" s="2" t="s">
        <v>23</v>
      </c>
      <c r="G985" s="2" t="n">
        <v>90</v>
      </c>
      <c r="H985" s="9" t="s">
        <v>1298</v>
      </c>
      <c r="I985" s="3" t="s">
        <v>65</v>
      </c>
      <c r="L985" s="2" t="s">
        <v>364</v>
      </c>
      <c r="M985" s="2" t="s">
        <v>1299</v>
      </c>
      <c r="N985" s="2" t="s">
        <v>1300</v>
      </c>
    </row>
    <row r="986" customFormat="false" ht="12.8" hidden="false" customHeight="false" outlineLevel="0" collapsed="false">
      <c r="A986" s="2" t="s">
        <v>1290</v>
      </c>
      <c r="B986" s="2" t="s">
        <v>1291</v>
      </c>
      <c r="C986" s="2" t="s">
        <v>1301</v>
      </c>
      <c r="D986" s="2" t="s">
        <v>186</v>
      </c>
      <c r="F986" s="2" t="s">
        <v>23</v>
      </c>
      <c r="G986" s="2" t="n">
        <v>78</v>
      </c>
      <c r="H986" s="2" t="s">
        <v>1302</v>
      </c>
      <c r="M986" s="2" t="s">
        <v>1303</v>
      </c>
    </row>
    <row r="987" customFormat="false" ht="12.8" hidden="false" customHeight="false" outlineLevel="0" collapsed="false">
      <c r="A987" s="2" t="s">
        <v>1290</v>
      </c>
      <c r="B987" s="2" t="s">
        <v>1291</v>
      </c>
      <c r="C987" s="2" t="s">
        <v>1304</v>
      </c>
      <c r="D987" s="2" t="s">
        <v>186</v>
      </c>
      <c r="F987" s="2" t="s">
        <v>23</v>
      </c>
      <c r="G987" s="2" t="n">
        <v>34</v>
      </c>
      <c r="H987" s="9" t="s">
        <v>1305</v>
      </c>
      <c r="M987" s="2" t="s">
        <v>1303</v>
      </c>
    </row>
    <row r="988" customFormat="false" ht="12.8" hidden="false" customHeight="false" outlineLevel="0" collapsed="false">
      <c r="A988" s="2" t="s">
        <v>1290</v>
      </c>
      <c r="B988" s="2" t="s">
        <v>1306</v>
      </c>
      <c r="C988" s="2" t="s">
        <v>1307</v>
      </c>
      <c r="D988" s="2" t="s">
        <v>60</v>
      </c>
      <c r="F988" s="2" t="s">
        <v>30</v>
      </c>
      <c r="G988" s="2"/>
      <c r="H988" s="2" t="s">
        <v>1302</v>
      </c>
      <c r="N988" s="2" t="s">
        <v>1308</v>
      </c>
    </row>
    <row r="989" customFormat="false" ht="12.8" hidden="false" customHeight="false" outlineLevel="0" collapsed="false">
      <c r="A989" s="2" t="s">
        <v>1290</v>
      </c>
      <c r="B989" s="2" t="s">
        <v>1306</v>
      </c>
      <c r="C989" s="2" t="s">
        <v>1308</v>
      </c>
      <c r="D989" s="2" t="s">
        <v>60</v>
      </c>
      <c r="F989" s="2" t="s">
        <v>23</v>
      </c>
      <c r="G989" s="2"/>
      <c r="H989" s="2" t="s">
        <v>303</v>
      </c>
      <c r="M989" s="2" t="s">
        <v>1307</v>
      </c>
    </row>
    <row r="990" customFormat="false" ht="12.8" hidden="false" customHeight="false" outlineLevel="0" collapsed="false">
      <c r="A990" s="2" t="s">
        <v>1290</v>
      </c>
      <c r="B990" s="2" t="s">
        <v>1306</v>
      </c>
      <c r="C990" s="2" t="s">
        <v>1309</v>
      </c>
      <c r="D990" s="2" t="s">
        <v>83</v>
      </c>
      <c r="F990" s="2" t="s">
        <v>30</v>
      </c>
      <c r="G990" s="2"/>
      <c r="M990" s="2" t="s">
        <v>1310</v>
      </c>
    </row>
    <row r="991" customFormat="false" ht="12.8" hidden="false" customHeight="false" outlineLevel="0" collapsed="false">
      <c r="A991" s="2" t="s">
        <v>1290</v>
      </c>
      <c r="B991" s="2" t="s">
        <v>1306</v>
      </c>
      <c r="C991" s="2" t="s">
        <v>1310</v>
      </c>
      <c r="D991" s="2" t="s">
        <v>83</v>
      </c>
      <c r="F991" s="2" t="s">
        <v>23</v>
      </c>
      <c r="G991" s="2"/>
      <c r="N991" s="2" t="s">
        <v>1311</v>
      </c>
    </row>
    <row r="992" customFormat="false" ht="12.8" hidden="false" customHeight="false" outlineLevel="0" collapsed="false">
      <c r="A992" s="2" t="s">
        <v>1290</v>
      </c>
      <c r="B992" s="2" t="s">
        <v>1306</v>
      </c>
      <c r="C992" s="2" t="s">
        <v>1312</v>
      </c>
      <c r="D992" s="2" t="s">
        <v>101</v>
      </c>
      <c r="F992" s="2" t="s">
        <v>23</v>
      </c>
      <c r="G992" s="2"/>
    </row>
    <row r="993" customFormat="false" ht="12.8" hidden="false" customHeight="false" outlineLevel="0" collapsed="false">
      <c r="A993" s="2" t="s">
        <v>1290</v>
      </c>
      <c r="B993" s="2" t="s">
        <v>1306</v>
      </c>
      <c r="C993" s="2" t="s">
        <v>1313</v>
      </c>
      <c r="D993" s="2" t="s">
        <v>53</v>
      </c>
      <c r="F993" s="2" t="s">
        <v>23</v>
      </c>
      <c r="G993" s="2"/>
      <c r="H993" s="2" t="s">
        <v>1302</v>
      </c>
      <c r="J993" s="2" t="s">
        <v>37</v>
      </c>
      <c r="K993" s="2"/>
    </row>
    <row r="994" customFormat="false" ht="12.8" hidden="false" customHeight="false" outlineLevel="0" collapsed="false">
      <c r="A994" s="2" t="s">
        <v>1290</v>
      </c>
      <c r="B994" s="2" t="s">
        <v>1314</v>
      </c>
      <c r="C994" s="2" t="s">
        <v>1315</v>
      </c>
      <c r="D994" s="2" t="s">
        <v>60</v>
      </c>
      <c r="E994" s="2"/>
      <c r="F994" s="2" t="s">
        <v>30</v>
      </c>
      <c r="G994" s="2"/>
      <c r="H994" s="9" t="s">
        <v>1316</v>
      </c>
      <c r="L994" s="2" t="s">
        <v>24</v>
      </c>
    </row>
    <row r="995" customFormat="false" ht="12.8" hidden="false" customHeight="false" outlineLevel="0" collapsed="false">
      <c r="A995" s="2" t="s">
        <v>1290</v>
      </c>
      <c r="B995" s="2" t="s">
        <v>1314</v>
      </c>
      <c r="C995" s="2"/>
      <c r="D995" s="2" t="s">
        <v>60</v>
      </c>
      <c r="F995" s="2"/>
      <c r="G995" s="2"/>
      <c r="H995" s="2"/>
    </row>
    <row r="996" customFormat="false" ht="12.8" hidden="false" customHeight="false" outlineLevel="0" collapsed="false">
      <c r="A996" s="2" t="s">
        <v>1290</v>
      </c>
      <c r="B996" s="2" t="s">
        <v>1314</v>
      </c>
      <c r="C996" s="2" t="s">
        <v>1317</v>
      </c>
      <c r="D996" s="2" t="s">
        <v>60</v>
      </c>
      <c r="E996" s="1" t="s">
        <v>570</v>
      </c>
      <c r="F996" s="2" t="s">
        <v>30</v>
      </c>
      <c r="G996" s="2"/>
      <c r="H996" s="2" t="s">
        <v>288</v>
      </c>
      <c r="N996" s="2" t="s">
        <v>1318</v>
      </c>
    </row>
    <row r="997" customFormat="false" ht="12.8" hidden="false" customHeight="false" outlineLevel="0" collapsed="false">
      <c r="A997" s="2" t="s">
        <v>1290</v>
      </c>
      <c r="B997" s="2" t="s">
        <v>1314</v>
      </c>
      <c r="C997" s="2"/>
      <c r="D997" s="2" t="s">
        <v>60</v>
      </c>
      <c r="E997" s="1" t="s">
        <v>644</v>
      </c>
      <c r="F997" s="2"/>
      <c r="G997" s="2"/>
      <c r="H997" s="2"/>
      <c r="M997" s="2"/>
    </row>
    <row r="998" customFormat="false" ht="12.8" hidden="false" customHeight="false" outlineLevel="0" collapsed="false">
      <c r="A998" s="2" t="s">
        <v>1290</v>
      </c>
      <c r="B998" s="2" t="s">
        <v>1314</v>
      </c>
      <c r="C998" s="2"/>
      <c r="D998" s="2" t="s">
        <v>60</v>
      </c>
      <c r="E998" s="1" t="s">
        <v>568</v>
      </c>
      <c r="F998" s="2"/>
      <c r="G998" s="2"/>
      <c r="H998" s="2"/>
    </row>
    <row r="999" customFormat="false" ht="12.8" hidden="false" customHeight="false" outlineLevel="0" collapsed="false">
      <c r="A999" s="2" t="s">
        <v>1290</v>
      </c>
      <c r="B999" s="2" t="s">
        <v>1314</v>
      </c>
      <c r="C999" s="2" t="s">
        <v>1319</v>
      </c>
      <c r="D999" s="2" t="s">
        <v>57</v>
      </c>
      <c r="F999" s="2" t="s">
        <v>23</v>
      </c>
      <c r="G999" s="2" t="n">
        <f aca="false">H999</f>
        <v>66</v>
      </c>
      <c r="H999" s="2" t="n">
        <v>66</v>
      </c>
      <c r="R999" s="1" t="s">
        <v>1320</v>
      </c>
    </row>
    <row r="1000" customFormat="false" ht="12.8" hidden="false" customHeight="false" outlineLevel="0" collapsed="false">
      <c r="A1000" s="2" t="s">
        <v>1290</v>
      </c>
      <c r="B1000" s="2" t="s">
        <v>1314</v>
      </c>
      <c r="C1000" s="2" t="s">
        <v>1321</v>
      </c>
      <c r="D1000" s="2" t="s">
        <v>77</v>
      </c>
      <c r="F1000" s="2" t="s">
        <v>30</v>
      </c>
      <c r="G1000" s="2" t="n">
        <f aca="false">H1000</f>
        <v>30</v>
      </c>
      <c r="H1000" s="2" t="n">
        <v>30</v>
      </c>
      <c r="R1000" s="1" t="s">
        <v>1320</v>
      </c>
    </row>
    <row r="1001" customFormat="false" ht="12.8" hidden="false" customHeight="false" outlineLevel="0" collapsed="false">
      <c r="A1001" s="2" t="s">
        <v>1290</v>
      </c>
      <c r="B1001" s="2" t="s">
        <v>1322</v>
      </c>
      <c r="C1001" s="2" t="s">
        <v>1323</v>
      </c>
      <c r="D1001" s="2" t="s">
        <v>92</v>
      </c>
      <c r="F1001" s="2" t="s">
        <v>30</v>
      </c>
      <c r="G1001" s="2" t="n">
        <v>70</v>
      </c>
      <c r="H1001" s="9" t="s">
        <v>1324</v>
      </c>
      <c r="M1001" s="3" t="s">
        <v>1325</v>
      </c>
    </row>
    <row r="1002" customFormat="false" ht="12.8" hidden="false" customHeight="false" outlineLevel="0" collapsed="false">
      <c r="A1002" s="2" t="s">
        <v>1290</v>
      </c>
      <c r="B1002" s="2" t="s">
        <v>1322</v>
      </c>
      <c r="C1002" s="2" t="s">
        <v>1265</v>
      </c>
      <c r="D1002" s="2" t="s">
        <v>68</v>
      </c>
      <c r="H1002" s="2" t="s">
        <v>303</v>
      </c>
    </row>
    <row r="1003" customFormat="false" ht="12.8" hidden="false" customHeight="false" outlineLevel="0" collapsed="false">
      <c r="A1003" s="2" t="s">
        <v>1290</v>
      </c>
      <c r="B1003" s="2" t="s">
        <v>1322</v>
      </c>
      <c r="C1003" s="2" t="s">
        <v>1326</v>
      </c>
      <c r="D1003" s="2" t="s">
        <v>120</v>
      </c>
      <c r="E1003" s="3" t="s">
        <v>175</v>
      </c>
      <c r="F1003" s="2" t="s">
        <v>30</v>
      </c>
      <c r="G1003" s="2"/>
      <c r="H1003" s="2" t="s">
        <v>303</v>
      </c>
    </row>
    <row r="1004" customFormat="false" ht="12.8" hidden="false" customHeight="false" outlineLevel="0" collapsed="false">
      <c r="A1004" s="2" t="s">
        <v>1290</v>
      </c>
      <c r="B1004" s="2" t="s">
        <v>1322</v>
      </c>
      <c r="C1004" s="2" t="s">
        <v>1327</v>
      </c>
      <c r="D1004" s="2" t="s">
        <v>83</v>
      </c>
      <c r="F1004" s="2" t="s">
        <v>23</v>
      </c>
      <c r="G1004" s="2"/>
      <c r="H1004" s="2" t="s">
        <v>303</v>
      </c>
    </row>
    <row r="1005" customFormat="false" ht="12.8" hidden="false" customHeight="false" outlineLevel="0" collapsed="false">
      <c r="A1005" s="2" t="s">
        <v>1290</v>
      </c>
      <c r="B1005" s="2" t="s">
        <v>1322</v>
      </c>
      <c r="C1005" s="2" t="s">
        <v>1328</v>
      </c>
      <c r="D1005" s="2" t="s">
        <v>101</v>
      </c>
      <c r="F1005" s="1" t="s">
        <v>23</v>
      </c>
      <c r="H1005" s="2" t="s">
        <v>303</v>
      </c>
    </row>
    <row r="1006" customFormat="false" ht="12.8" hidden="false" customHeight="false" outlineLevel="0" collapsed="false">
      <c r="A1006" s="2" t="s">
        <v>1290</v>
      </c>
      <c r="B1006" s="2" t="s">
        <v>1322</v>
      </c>
      <c r="C1006" s="2" t="s">
        <v>1329</v>
      </c>
      <c r="D1006" s="2" t="s">
        <v>186</v>
      </c>
      <c r="F1006" s="2" t="s">
        <v>30</v>
      </c>
      <c r="G1006" s="2" t="n">
        <v>45</v>
      </c>
      <c r="H1006" s="2" t="s">
        <v>303</v>
      </c>
    </row>
    <row r="1007" customFormat="false" ht="12.8" hidden="false" customHeight="false" outlineLevel="0" collapsed="false">
      <c r="A1007" s="2" t="s">
        <v>1290</v>
      </c>
      <c r="B1007" s="2" t="s">
        <v>1322</v>
      </c>
      <c r="C1007" s="2" t="s">
        <v>1330</v>
      </c>
      <c r="D1007" s="2" t="s">
        <v>95</v>
      </c>
      <c r="F1007" s="2" t="s">
        <v>30</v>
      </c>
      <c r="G1007" s="2"/>
      <c r="H1007" s="2" t="s">
        <v>303</v>
      </c>
    </row>
    <row r="1008" customFormat="false" ht="12.8" hidden="false" customHeight="false" outlineLevel="0" collapsed="false">
      <c r="A1008" s="2" t="s">
        <v>1290</v>
      </c>
      <c r="B1008" s="2" t="s">
        <v>1331</v>
      </c>
      <c r="C1008" s="2" t="s">
        <v>1332</v>
      </c>
      <c r="D1008" s="2" t="s">
        <v>120</v>
      </c>
      <c r="E1008" s="2" t="s">
        <v>120</v>
      </c>
      <c r="F1008" s="2" t="s">
        <v>30</v>
      </c>
      <c r="G1008" s="2" t="n">
        <v>146</v>
      </c>
      <c r="H1008" s="2" t="s">
        <v>1295</v>
      </c>
      <c r="I1008" s="3" t="s">
        <v>65</v>
      </c>
      <c r="K1008" s="1" t="s">
        <v>121</v>
      </c>
    </row>
    <row r="1009" customFormat="false" ht="12.8" hidden="false" customHeight="false" outlineLevel="0" collapsed="false">
      <c r="A1009" s="2" t="s">
        <v>1290</v>
      </c>
      <c r="B1009" s="2" t="s">
        <v>1331</v>
      </c>
      <c r="C1009" s="2" t="s">
        <v>1333</v>
      </c>
      <c r="D1009" s="2" t="s">
        <v>21</v>
      </c>
      <c r="H1009" s="2" t="s">
        <v>303</v>
      </c>
      <c r="M1009" s="2" t="s">
        <v>1334</v>
      </c>
    </row>
    <row r="1010" customFormat="false" ht="12.8" hidden="false" customHeight="false" outlineLevel="0" collapsed="false">
      <c r="A1010" s="2" t="s">
        <v>1290</v>
      </c>
      <c r="B1010" s="2" t="s">
        <v>1331</v>
      </c>
      <c r="C1010" s="2" t="s">
        <v>1335</v>
      </c>
      <c r="D1010" s="2" t="s">
        <v>83</v>
      </c>
      <c r="H1010" s="2" t="s">
        <v>303</v>
      </c>
      <c r="M1010" s="2" t="s">
        <v>1310</v>
      </c>
    </row>
    <row r="1011" customFormat="false" ht="12.8" hidden="false" customHeight="false" outlineLevel="0" collapsed="false">
      <c r="A1011" s="2" t="s">
        <v>1290</v>
      </c>
      <c r="B1011" s="2" t="s">
        <v>1331</v>
      </c>
      <c r="C1011" s="2" t="s">
        <v>1336</v>
      </c>
      <c r="D1011" s="2" t="s">
        <v>101</v>
      </c>
      <c r="H1011" s="2" t="s">
        <v>303</v>
      </c>
      <c r="M1011" s="2" t="s">
        <v>1337</v>
      </c>
    </row>
    <row r="1012" customFormat="false" ht="12.8" hidden="false" customHeight="false" outlineLevel="0" collapsed="false">
      <c r="A1012" s="2" t="s">
        <v>1290</v>
      </c>
      <c r="B1012" s="2" t="s">
        <v>1331</v>
      </c>
      <c r="C1012" s="2" t="s">
        <v>1338</v>
      </c>
      <c r="D1012" s="2" t="s">
        <v>186</v>
      </c>
      <c r="F1012" s="3" t="s">
        <v>23</v>
      </c>
      <c r="G1012" s="1" t="n">
        <v>41</v>
      </c>
      <c r="H1012" s="2" t="s">
        <v>303</v>
      </c>
      <c r="M1012" s="2" t="s">
        <v>1303</v>
      </c>
    </row>
    <row r="1013" customFormat="false" ht="12.8" hidden="false" customHeight="false" outlineLevel="0" collapsed="false">
      <c r="A1013" s="2" t="s">
        <v>1290</v>
      </c>
      <c r="B1013" s="2" t="s">
        <v>1331</v>
      </c>
      <c r="C1013" s="2" t="s">
        <v>1339</v>
      </c>
      <c r="D1013" s="2" t="s">
        <v>57</v>
      </c>
      <c r="H1013" s="2" t="s">
        <v>303</v>
      </c>
      <c r="M1013" s="2" t="s">
        <v>1296</v>
      </c>
    </row>
    <row r="1014" customFormat="false" ht="12.8" hidden="false" customHeight="false" outlineLevel="0" collapsed="false">
      <c r="A1014" s="2" t="s">
        <v>1290</v>
      </c>
      <c r="B1014" s="2" t="s">
        <v>1331</v>
      </c>
      <c r="C1014" s="2" t="s">
        <v>1340</v>
      </c>
      <c r="D1014" s="2" t="s">
        <v>95</v>
      </c>
      <c r="F1014" s="1" t="s">
        <v>30</v>
      </c>
      <c r="H1014" s="2" t="s">
        <v>303</v>
      </c>
      <c r="M1014" s="2" t="s">
        <v>1341</v>
      </c>
    </row>
    <row r="1015" customFormat="false" ht="12.8" hidden="false" customHeight="false" outlineLevel="0" collapsed="false">
      <c r="A1015" s="2" t="s">
        <v>1290</v>
      </c>
      <c r="B1015" s="2" t="s">
        <v>1342</v>
      </c>
      <c r="C1015" s="2" t="s">
        <v>1343</v>
      </c>
      <c r="D1015" s="2" t="s">
        <v>92</v>
      </c>
      <c r="F1015" s="2" t="s">
        <v>30</v>
      </c>
      <c r="G1015" s="2"/>
      <c r="H1015" s="2" t="s">
        <v>1344</v>
      </c>
      <c r="N1015" s="2" t="s">
        <v>1345</v>
      </c>
    </row>
    <row r="1016" customFormat="false" ht="12.8" hidden="false" customHeight="false" outlineLevel="0" collapsed="false">
      <c r="A1016" s="2" t="s">
        <v>1290</v>
      </c>
      <c r="B1016" s="2" t="s">
        <v>1342</v>
      </c>
      <c r="C1016" s="2" t="s">
        <v>146</v>
      </c>
      <c r="D1016" s="2" t="s">
        <v>92</v>
      </c>
      <c r="F1016" s="2" t="s">
        <v>30</v>
      </c>
      <c r="G1016" s="2"/>
      <c r="H1016" s="2" t="s">
        <v>288</v>
      </c>
      <c r="M1016" s="2" t="s">
        <v>1346</v>
      </c>
    </row>
    <row r="1017" customFormat="false" ht="12.8" hidden="false" customHeight="false" outlineLevel="0" collapsed="false">
      <c r="A1017" s="2" t="s">
        <v>1290</v>
      </c>
      <c r="B1017" s="2" t="s">
        <v>1342</v>
      </c>
      <c r="C1017" s="2" t="s">
        <v>1347</v>
      </c>
      <c r="D1017" s="2" t="s">
        <v>92</v>
      </c>
      <c r="F1017" s="2" t="s">
        <v>23</v>
      </c>
      <c r="G1017" s="2"/>
      <c r="H1017" s="2" t="s">
        <v>303</v>
      </c>
    </row>
    <row r="1018" customFormat="false" ht="12.8" hidden="false" customHeight="false" outlineLevel="0" collapsed="false">
      <c r="A1018" s="2" t="s">
        <v>1290</v>
      </c>
      <c r="B1018" s="2" t="s">
        <v>1342</v>
      </c>
      <c r="C1018" s="2" t="s">
        <v>1348</v>
      </c>
      <c r="D1018" s="2" t="s">
        <v>53</v>
      </c>
      <c r="F1018" s="2" t="s">
        <v>23</v>
      </c>
      <c r="G1018" s="2"/>
      <c r="H1018" s="2" t="s">
        <v>303</v>
      </c>
      <c r="J1018" s="2" t="s">
        <v>37</v>
      </c>
      <c r="K1018" s="2"/>
    </row>
    <row r="1019" customFormat="false" ht="12.8" hidden="false" customHeight="false" outlineLevel="0" collapsed="false">
      <c r="A1019" s="2" t="s">
        <v>1290</v>
      </c>
      <c r="B1019" s="2" t="s">
        <v>1342</v>
      </c>
      <c r="C1019" s="2" t="s">
        <v>1349</v>
      </c>
      <c r="D1019" s="2" t="s">
        <v>120</v>
      </c>
      <c r="E1019" s="2" t="s">
        <v>120</v>
      </c>
      <c r="F1019" s="2" t="s">
        <v>30</v>
      </c>
      <c r="G1019" s="2"/>
      <c r="I1019" s="2" t="s">
        <v>1350</v>
      </c>
      <c r="K1019" s="1" t="s">
        <v>121</v>
      </c>
    </row>
    <row r="1020" customFormat="false" ht="12.8" hidden="false" customHeight="false" outlineLevel="0" collapsed="false">
      <c r="A1020" s="2" t="s">
        <v>1290</v>
      </c>
      <c r="B1020" s="2" t="s">
        <v>1351</v>
      </c>
      <c r="C1020" s="2" t="s">
        <v>1334</v>
      </c>
      <c r="D1020" s="2" t="s">
        <v>21</v>
      </c>
      <c r="F1020" s="2"/>
      <c r="G1020" s="2"/>
      <c r="H1020" s="9" t="s">
        <v>630</v>
      </c>
      <c r="Q1020" s="2" t="s">
        <v>1352</v>
      </c>
    </row>
    <row r="1021" customFormat="false" ht="12.8" hidden="false" customHeight="false" outlineLevel="0" collapsed="false">
      <c r="A1021" s="2" t="s">
        <v>1290</v>
      </c>
      <c r="B1021" s="2" t="s">
        <v>1351</v>
      </c>
      <c r="C1021" s="2" t="s">
        <v>1353</v>
      </c>
      <c r="D1021" s="2" t="s">
        <v>21</v>
      </c>
      <c r="F1021" s="2" t="s">
        <v>23</v>
      </c>
      <c r="G1021" s="2"/>
      <c r="H1021" s="2" t="s">
        <v>303</v>
      </c>
      <c r="N1021" s="2" t="s">
        <v>1354</v>
      </c>
    </row>
    <row r="1022" customFormat="false" ht="12.8" hidden="false" customHeight="false" outlineLevel="0" collapsed="false">
      <c r="A1022" s="2" t="s">
        <v>1290</v>
      </c>
      <c r="B1022" s="2" t="s">
        <v>1351</v>
      </c>
      <c r="C1022" s="2" t="s">
        <v>1341</v>
      </c>
      <c r="D1022" s="2" t="s">
        <v>95</v>
      </c>
      <c r="F1022" s="2" t="s">
        <v>30</v>
      </c>
      <c r="G1022" s="2"/>
      <c r="H1022" s="2" t="s">
        <v>288</v>
      </c>
      <c r="N1022" s="2" t="s">
        <v>1355</v>
      </c>
    </row>
    <row r="1023" customFormat="false" ht="12.8" hidden="false" customHeight="false" outlineLevel="0" collapsed="false">
      <c r="A1023" s="2" t="s">
        <v>1290</v>
      </c>
      <c r="B1023" s="2" t="s">
        <v>1351</v>
      </c>
      <c r="C1023" s="2" t="s">
        <v>1356</v>
      </c>
      <c r="D1023" s="2" t="s">
        <v>92</v>
      </c>
      <c r="F1023" s="2" t="s">
        <v>30</v>
      </c>
      <c r="G1023" s="2"/>
      <c r="M1023" s="2" t="s">
        <v>1357</v>
      </c>
    </row>
    <row r="1024" customFormat="false" ht="12.8" hidden="false" customHeight="false" outlineLevel="0" collapsed="false">
      <c r="A1024" s="2" t="s">
        <v>1290</v>
      </c>
      <c r="B1024" s="2" t="s">
        <v>1358</v>
      </c>
      <c r="C1024" s="2" t="s">
        <v>1359</v>
      </c>
      <c r="D1024" s="2" t="s">
        <v>60</v>
      </c>
      <c r="F1024" s="2" t="s">
        <v>30</v>
      </c>
      <c r="G1024" s="2"/>
      <c r="H1024" s="2" t="s">
        <v>288</v>
      </c>
    </row>
    <row r="1025" customFormat="false" ht="12.8" hidden="false" customHeight="false" outlineLevel="0" collapsed="false">
      <c r="A1025" s="2" t="s">
        <v>1290</v>
      </c>
      <c r="B1025" s="2" t="s">
        <v>1358</v>
      </c>
      <c r="C1025" s="2" t="s">
        <v>1360</v>
      </c>
      <c r="D1025" s="2" t="s">
        <v>68</v>
      </c>
      <c r="E1025" s="2" t="s">
        <v>524</v>
      </c>
      <c r="F1025" s="2" t="s">
        <v>23</v>
      </c>
      <c r="G1025" s="2" t="n">
        <v>130</v>
      </c>
      <c r="H1025" s="2" t="s">
        <v>1295</v>
      </c>
      <c r="M1025" s="2" t="s">
        <v>1361</v>
      </c>
      <c r="N1025" s="2" t="s">
        <v>1362</v>
      </c>
    </row>
    <row r="1026" customFormat="false" ht="12.8" hidden="false" customHeight="false" outlineLevel="0" collapsed="false">
      <c r="A1026" s="2" t="s">
        <v>1290</v>
      </c>
      <c r="B1026" s="2" t="s">
        <v>1358</v>
      </c>
      <c r="C1026" s="2" t="s">
        <v>1363</v>
      </c>
      <c r="D1026" s="2" t="s">
        <v>60</v>
      </c>
      <c r="F1026" s="2" t="s">
        <v>23</v>
      </c>
      <c r="G1026" s="2" t="n">
        <v>122</v>
      </c>
      <c r="H1026" s="2" t="s">
        <v>1295</v>
      </c>
    </row>
    <row r="1027" customFormat="false" ht="12.8" hidden="false" customHeight="false" outlineLevel="0" collapsed="false">
      <c r="A1027" s="2" t="s">
        <v>1290</v>
      </c>
      <c r="B1027" s="2" t="s">
        <v>1358</v>
      </c>
      <c r="C1027" s="2" t="s">
        <v>1364</v>
      </c>
      <c r="D1027" s="2" t="s">
        <v>72</v>
      </c>
      <c r="E1027" s="3" t="s">
        <v>485</v>
      </c>
      <c r="F1027" s="2" t="s">
        <v>30</v>
      </c>
      <c r="G1027" s="2"/>
      <c r="H1027" s="2" t="s">
        <v>288</v>
      </c>
    </row>
    <row r="1028" customFormat="false" ht="12.8" hidden="false" customHeight="false" outlineLevel="0" collapsed="false">
      <c r="A1028" s="2" t="s">
        <v>1290</v>
      </c>
      <c r="B1028" s="2" t="s">
        <v>1358</v>
      </c>
      <c r="C1028" s="2" t="s">
        <v>1365</v>
      </c>
      <c r="D1028" s="2" t="s">
        <v>101</v>
      </c>
      <c r="F1028" s="2" t="s">
        <v>23</v>
      </c>
      <c r="G1028" s="2"/>
    </row>
    <row r="1029" customFormat="false" ht="12.8" hidden="false" customHeight="false" outlineLevel="0" collapsed="false">
      <c r="A1029" s="2" t="s">
        <v>1290</v>
      </c>
      <c r="B1029" s="2" t="s">
        <v>1366</v>
      </c>
      <c r="C1029" s="2" t="s">
        <v>1367</v>
      </c>
      <c r="D1029" s="2" t="s">
        <v>68</v>
      </c>
      <c r="E1029" s="2" t="s">
        <v>524</v>
      </c>
      <c r="F1029" s="2" t="s">
        <v>30</v>
      </c>
      <c r="G1029" s="2" t="n">
        <v>60</v>
      </c>
      <c r="H1029" s="2" t="s">
        <v>1302</v>
      </c>
      <c r="M1029" s="2" t="s">
        <v>1360</v>
      </c>
    </row>
    <row r="1030" customFormat="false" ht="12.8" hidden="false" customHeight="false" outlineLevel="0" collapsed="false">
      <c r="A1030" s="2" t="s">
        <v>1290</v>
      </c>
      <c r="B1030" s="2" t="s">
        <v>1366</v>
      </c>
      <c r="C1030" s="2" t="s">
        <v>1368</v>
      </c>
      <c r="D1030" s="2" t="s">
        <v>83</v>
      </c>
      <c r="E1030" s="2" t="s">
        <v>189</v>
      </c>
      <c r="F1030" s="2" t="s">
        <v>30</v>
      </c>
      <c r="G1030" s="2"/>
      <c r="H1030" s="2" t="s">
        <v>303</v>
      </c>
    </row>
    <row r="1031" customFormat="false" ht="12.8" hidden="false" customHeight="false" outlineLevel="0" collapsed="false">
      <c r="A1031" s="2" t="s">
        <v>1290</v>
      </c>
      <c r="B1031" s="2" t="s">
        <v>1366</v>
      </c>
      <c r="C1031" s="2" t="s">
        <v>1144</v>
      </c>
      <c r="D1031" s="2" t="s">
        <v>92</v>
      </c>
      <c r="F1031" s="2" t="s">
        <v>23</v>
      </c>
      <c r="G1031" s="2"/>
      <c r="H1031" s="2" t="s">
        <v>1302</v>
      </c>
      <c r="N1031" s="2" t="s">
        <v>1369</v>
      </c>
    </row>
    <row r="1032" customFormat="false" ht="12.8" hidden="false" customHeight="false" outlineLevel="0" collapsed="false">
      <c r="A1032" s="2" t="s">
        <v>1290</v>
      </c>
      <c r="B1032" s="2" t="s">
        <v>1366</v>
      </c>
      <c r="C1032" s="2" t="s">
        <v>1337</v>
      </c>
      <c r="D1032" s="2" t="s">
        <v>101</v>
      </c>
      <c r="F1032" s="2" t="s">
        <v>23</v>
      </c>
      <c r="G1032" s="2"/>
      <c r="H1032" s="2" t="s">
        <v>288</v>
      </c>
      <c r="N1032" s="2" t="s">
        <v>1370</v>
      </c>
    </row>
    <row r="1033" customFormat="false" ht="12.8" hidden="false" customHeight="false" outlineLevel="0" collapsed="false">
      <c r="A1033" s="2" t="s">
        <v>1290</v>
      </c>
      <c r="B1033" s="2" t="s">
        <v>1366</v>
      </c>
      <c r="C1033" s="2" t="s">
        <v>1371</v>
      </c>
      <c r="D1033" s="2" t="s">
        <v>95</v>
      </c>
      <c r="F1033" s="2" t="s">
        <v>30</v>
      </c>
      <c r="G1033" s="2"/>
      <c r="H1033" s="2" t="s">
        <v>288</v>
      </c>
    </row>
    <row r="1034" customFormat="false" ht="12.8" hidden="false" customHeight="false" outlineLevel="0" collapsed="false">
      <c r="A1034" s="2" t="s">
        <v>1290</v>
      </c>
      <c r="B1034" s="2" t="s">
        <v>1372</v>
      </c>
      <c r="C1034" s="2" t="s">
        <v>1373</v>
      </c>
      <c r="D1034" s="2" t="s">
        <v>77</v>
      </c>
      <c r="F1034" s="2" t="s">
        <v>30</v>
      </c>
      <c r="G1034" s="2" t="n">
        <v>28</v>
      </c>
      <c r="H1034" s="2" t="s">
        <v>1374</v>
      </c>
    </row>
    <row r="1035" customFormat="false" ht="12.8" hidden="false" customHeight="false" outlineLevel="0" collapsed="false">
      <c r="A1035" s="2" t="s">
        <v>1290</v>
      </c>
      <c r="B1035" s="2" t="s">
        <v>1372</v>
      </c>
      <c r="C1035" s="2" t="s">
        <v>1375</v>
      </c>
      <c r="D1035" s="2" t="s">
        <v>77</v>
      </c>
      <c r="F1035" s="2" t="s">
        <v>30</v>
      </c>
      <c r="G1035" s="2" t="n">
        <v>47</v>
      </c>
      <c r="H1035" s="2" t="s">
        <v>1376</v>
      </c>
      <c r="J1035" s="2" t="s">
        <v>80</v>
      </c>
      <c r="K1035" s="2"/>
    </row>
    <row r="1036" customFormat="false" ht="12.8" hidden="false" customHeight="false" outlineLevel="0" collapsed="false">
      <c r="A1036" s="2" t="s">
        <v>1290</v>
      </c>
      <c r="B1036" s="2" t="s">
        <v>1372</v>
      </c>
      <c r="C1036" s="2" t="s">
        <v>1377</v>
      </c>
      <c r="D1036" s="2" t="s">
        <v>77</v>
      </c>
      <c r="F1036" s="2" t="s">
        <v>30</v>
      </c>
      <c r="G1036" s="2" t="n">
        <v>36</v>
      </c>
      <c r="H1036" s="2" t="s">
        <v>1378</v>
      </c>
    </row>
    <row r="1037" customFormat="false" ht="12.8" hidden="false" customHeight="false" outlineLevel="0" collapsed="false">
      <c r="A1037" s="2" t="s">
        <v>1290</v>
      </c>
      <c r="B1037" s="2" t="s">
        <v>1372</v>
      </c>
      <c r="C1037" s="2" t="s">
        <v>1379</v>
      </c>
      <c r="D1037" s="2" t="s">
        <v>77</v>
      </c>
      <c r="F1037" s="2" t="s">
        <v>30</v>
      </c>
      <c r="G1037" s="2" t="n">
        <v>39</v>
      </c>
      <c r="H1037" s="2" t="s">
        <v>1380</v>
      </c>
    </row>
    <row r="1038" customFormat="false" ht="12.8" hidden="false" customHeight="false" outlineLevel="0" collapsed="false">
      <c r="A1038" s="2" t="s">
        <v>1290</v>
      </c>
      <c r="B1038" s="2" t="s">
        <v>1372</v>
      </c>
      <c r="C1038" s="2" t="s">
        <v>1381</v>
      </c>
      <c r="D1038" s="2" t="s">
        <v>77</v>
      </c>
      <c r="F1038" s="2" t="s">
        <v>30</v>
      </c>
      <c r="G1038" s="2" t="n">
        <v>22</v>
      </c>
      <c r="H1038" s="2" t="s">
        <v>1382</v>
      </c>
    </row>
    <row r="1039" customFormat="false" ht="12.8" hidden="false" customHeight="false" outlineLevel="0" collapsed="false">
      <c r="A1039" s="2" t="s">
        <v>1290</v>
      </c>
      <c r="B1039" s="2" t="s">
        <v>1383</v>
      </c>
      <c r="D1039" s="3" t="s">
        <v>68</v>
      </c>
    </row>
    <row r="1040" customFormat="false" ht="12.8" hidden="false" customHeight="false" outlineLevel="0" collapsed="false">
      <c r="A1040" s="2" t="s">
        <v>1290</v>
      </c>
      <c r="B1040" s="2" t="s">
        <v>1383</v>
      </c>
      <c r="C1040" s="2" t="s">
        <v>1384</v>
      </c>
      <c r="D1040" s="2" t="s">
        <v>60</v>
      </c>
      <c r="E1040" s="1"/>
      <c r="F1040" s="1" t="s">
        <v>23</v>
      </c>
      <c r="G1040" s="1" t="n">
        <v>148</v>
      </c>
      <c r="H1040" s="1" t="s">
        <v>1385</v>
      </c>
      <c r="K1040" s="3"/>
      <c r="L1040" s="3"/>
      <c r="Q1040" s="1" t="s">
        <v>1386</v>
      </c>
    </row>
    <row r="1041" customFormat="false" ht="12.8" hidden="false" customHeight="false" outlineLevel="0" collapsed="false">
      <c r="A1041" s="2" t="s">
        <v>1290</v>
      </c>
      <c r="B1041" s="2" t="s">
        <v>1383</v>
      </c>
      <c r="C1041" s="2" t="s">
        <v>1387</v>
      </c>
      <c r="D1041" s="2" t="s">
        <v>60</v>
      </c>
      <c r="E1041" s="1" t="s">
        <v>570</v>
      </c>
      <c r="F1041" s="2" t="s">
        <v>30</v>
      </c>
      <c r="H1041" s="2" t="s">
        <v>1302</v>
      </c>
      <c r="J1041" s="3"/>
      <c r="K1041" s="3"/>
      <c r="L1041" s="3"/>
      <c r="M1041" s="2" t="s">
        <v>1317</v>
      </c>
      <c r="Q1041" s="1" t="s">
        <v>1386</v>
      </c>
    </row>
    <row r="1042" customFormat="false" ht="12.8" hidden="false" customHeight="false" outlineLevel="0" collapsed="false">
      <c r="A1042" s="2" t="s">
        <v>1290</v>
      </c>
      <c r="B1042" s="2" t="s">
        <v>1383</v>
      </c>
      <c r="C1042" s="2" t="s">
        <v>1388</v>
      </c>
      <c r="D1042" s="2" t="s">
        <v>60</v>
      </c>
      <c r="E1042" s="1"/>
      <c r="F1042" s="1" t="s">
        <v>23</v>
      </c>
      <c r="H1042" s="1" t="s">
        <v>303</v>
      </c>
      <c r="Q1042" s="1" t="s">
        <v>1386</v>
      </c>
    </row>
    <row r="1043" customFormat="false" ht="12.8" hidden="false" customHeight="false" outlineLevel="0" collapsed="false">
      <c r="A1043" s="2" t="s">
        <v>1290</v>
      </c>
      <c r="B1043" s="2" t="s">
        <v>1383</v>
      </c>
      <c r="D1043" s="2" t="s">
        <v>60</v>
      </c>
      <c r="E1043" s="1" t="s">
        <v>1155</v>
      </c>
      <c r="J1043" s="3" t="s">
        <v>37</v>
      </c>
    </row>
    <row r="1044" customFormat="false" ht="12.8" hidden="false" customHeight="false" outlineLevel="0" collapsed="false">
      <c r="A1044" s="2" t="s">
        <v>1290</v>
      </c>
      <c r="B1044" s="2" t="s">
        <v>1383</v>
      </c>
      <c r="D1044" s="3" t="s">
        <v>53</v>
      </c>
      <c r="J1044" s="3" t="s">
        <v>37</v>
      </c>
      <c r="K1044" s="3"/>
    </row>
    <row r="1045" customFormat="false" ht="12.8" hidden="false" customHeight="false" outlineLevel="0" collapsed="false">
      <c r="A1045" s="2" t="s">
        <v>1290</v>
      </c>
      <c r="B1045" s="2" t="s">
        <v>1383</v>
      </c>
      <c r="D1045" s="3" t="s">
        <v>53</v>
      </c>
      <c r="J1045" s="3" t="s">
        <v>37</v>
      </c>
      <c r="K1045" s="3"/>
    </row>
    <row r="1046" customFormat="false" ht="12.8" hidden="false" customHeight="false" outlineLevel="0" collapsed="false">
      <c r="A1046" s="2" t="s">
        <v>1290</v>
      </c>
      <c r="B1046" s="2" t="s">
        <v>1383</v>
      </c>
      <c r="D1046" s="3" t="s">
        <v>53</v>
      </c>
      <c r="J1046" s="3" t="s">
        <v>37</v>
      </c>
      <c r="K1046" s="3"/>
    </row>
    <row r="1047" customFormat="false" ht="12.8" hidden="false" customHeight="false" outlineLevel="0" collapsed="false">
      <c r="A1047" s="2" t="s">
        <v>1290</v>
      </c>
      <c r="B1047" s="2" t="s">
        <v>1383</v>
      </c>
      <c r="D1047" s="3" t="s">
        <v>57</v>
      </c>
      <c r="I1047" s="3" t="s">
        <v>65</v>
      </c>
    </row>
    <row r="1048" customFormat="false" ht="12.8" hidden="false" customHeight="false" outlineLevel="0" collapsed="false">
      <c r="A1048" s="2" t="s">
        <v>1290</v>
      </c>
      <c r="B1048" s="2" t="s">
        <v>1383</v>
      </c>
      <c r="D1048" s="3" t="s">
        <v>57</v>
      </c>
      <c r="J1048" s="3" t="s">
        <v>37</v>
      </c>
      <c r="K1048" s="3"/>
      <c r="L1048" s="3"/>
    </row>
    <row r="1049" customFormat="false" ht="12.8" hidden="false" customHeight="false" outlineLevel="0" collapsed="false">
      <c r="A1049" s="2" t="s">
        <v>1290</v>
      </c>
      <c r="B1049" s="2" t="s">
        <v>1383</v>
      </c>
      <c r="D1049" s="3" t="s">
        <v>57</v>
      </c>
    </row>
    <row r="1050" customFormat="false" ht="12.8" hidden="false" customHeight="false" outlineLevel="0" collapsed="false">
      <c r="A1050" s="2" t="s">
        <v>1290</v>
      </c>
      <c r="B1050" s="2" t="s">
        <v>1383</v>
      </c>
      <c r="D1050" s="3" t="s">
        <v>57</v>
      </c>
    </row>
    <row r="1051" customFormat="false" ht="12.8" hidden="false" customHeight="false" outlineLevel="0" collapsed="false">
      <c r="A1051" s="2" t="s">
        <v>1290</v>
      </c>
      <c r="B1051" s="2" t="s">
        <v>1383</v>
      </c>
      <c r="D1051" s="3" t="s">
        <v>57</v>
      </c>
    </row>
    <row r="1052" customFormat="false" ht="12.8" hidden="false" customHeight="false" outlineLevel="0" collapsed="false">
      <c r="A1052" s="2" t="s">
        <v>1389</v>
      </c>
      <c r="B1052" s="2" t="s">
        <v>1390</v>
      </c>
      <c r="C1052" s="2" t="s">
        <v>1391</v>
      </c>
      <c r="D1052" s="2" t="s">
        <v>57</v>
      </c>
      <c r="E1052" s="2" t="s">
        <v>1392</v>
      </c>
      <c r="F1052" s="2" t="s">
        <v>30</v>
      </c>
      <c r="G1052" s="2" t="n">
        <f aca="false">H1052</f>
        <v>165</v>
      </c>
      <c r="H1052" s="2" t="n">
        <v>165</v>
      </c>
      <c r="J1052" s="1" t="s">
        <v>184</v>
      </c>
      <c r="P1052" s="1" t="s">
        <v>1393</v>
      </c>
    </row>
    <row r="1053" customFormat="false" ht="12.8" hidden="false" customHeight="false" outlineLevel="0" collapsed="false">
      <c r="A1053" s="2" t="s">
        <v>1389</v>
      </c>
      <c r="B1053" s="2" t="s">
        <v>1390</v>
      </c>
      <c r="C1053" s="2" t="s">
        <v>1394</v>
      </c>
      <c r="D1053" s="2" t="s">
        <v>60</v>
      </c>
      <c r="E1053" s="2" t="s">
        <v>571</v>
      </c>
      <c r="F1053" s="2" t="s">
        <v>23</v>
      </c>
      <c r="G1053" s="2" t="n">
        <f aca="false">H1053</f>
        <v>78</v>
      </c>
      <c r="H1053" s="2" t="n">
        <v>78</v>
      </c>
    </row>
    <row r="1054" customFormat="false" ht="12.8" hidden="false" customHeight="false" outlineLevel="0" collapsed="false">
      <c r="A1054" s="2" t="s">
        <v>1389</v>
      </c>
      <c r="B1054" s="2" t="s">
        <v>1390</v>
      </c>
      <c r="D1054" s="3" t="s">
        <v>57</v>
      </c>
      <c r="E1054" s="3" t="s">
        <v>1392</v>
      </c>
    </row>
    <row r="1055" customFormat="false" ht="12.8" hidden="false" customHeight="false" outlineLevel="0" collapsed="false">
      <c r="A1055" s="2" t="s">
        <v>1389</v>
      </c>
      <c r="B1055" s="2" t="s">
        <v>1390</v>
      </c>
      <c r="D1055" s="3" t="s">
        <v>21</v>
      </c>
    </row>
    <row r="1056" customFormat="false" ht="12.8" hidden="false" customHeight="false" outlineLevel="0" collapsed="false">
      <c r="A1056" s="2" t="s">
        <v>1389</v>
      </c>
      <c r="B1056" s="2" t="s">
        <v>1395</v>
      </c>
      <c r="C1056" s="2" t="s">
        <v>1396</v>
      </c>
      <c r="D1056" s="2" t="s">
        <v>60</v>
      </c>
      <c r="E1056" s="2" t="s">
        <v>1397</v>
      </c>
      <c r="F1056" s="2" t="s">
        <v>23</v>
      </c>
      <c r="G1056" s="2" t="n">
        <f aca="false">H1056</f>
        <v>43</v>
      </c>
      <c r="H1056" s="2" t="n">
        <v>43</v>
      </c>
      <c r="J1056" s="1" t="s">
        <v>184</v>
      </c>
      <c r="M1056" s="2" t="s">
        <v>1398</v>
      </c>
      <c r="P1056" s="2" t="s">
        <v>1399</v>
      </c>
    </row>
    <row r="1057" customFormat="false" ht="12.8" hidden="false" customHeight="false" outlineLevel="0" collapsed="false">
      <c r="A1057" s="2" t="s">
        <v>1389</v>
      </c>
      <c r="B1057" s="2" t="s">
        <v>1395</v>
      </c>
      <c r="C1057" s="2" t="s">
        <v>1398</v>
      </c>
      <c r="D1057" s="2" t="s">
        <v>60</v>
      </c>
      <c r="E1057" s="2" t="s">
        <v>1397</v>
      </c>
      <c r="F1057" s="2" t="s">
        <v>23</v>
      </c>
      <c r="G1057" s="2"/>
      <c r="N1057" s="2" t="s">
        <v>1396</v>
      </c>
    </row>
    <row r="1058" customFormat="false" ht="12.8" hidden="false" customHeight="false" outlineLevel="0" collapsed="false">
      <c r="A1058" s="2" t="s">
        <v>1389</v>
      </c>
      <c r="B1058" s="2" t="s">
        <v>1395</v>
      </c>
      <c r="D1058" s="2" t="s">
        <v>60</v>
      </c>
      <c r="E1058" s="2" t="s">
        <v>1400</v>
      </c>
    </row>
    <row r="1059" customFormat="false" ht="12.8" hidden="false" customHeight="false" outlineLevel="0" collapsed="false">
      <c r="A1059" s="2" t="s">
        <v>1389</v>
      </c>
      <c r="B1059" s="2" t="s">
        <v>1395</v>
      </c>
      <c r="D1059" s="2" t="s">
        <v>60</v>
      </c>
      <c r="E1059" s="2" t="s">
        <v>1400</v>
      </c>
    </row>
    <row r="1060" customFormat="false" ht="12.8" hidden="false" customHeight="false" outlineLevel="0" collapsed="false">
      <c r="A1060" s="2" t="s">
        <v>1389</v>
      </c>
      <c r="B1060" s="2" t="s">
        <v>1395</v>
      </c>
      <c r="D1060" s="2" t="s">
        <v>60</v>
      </c>
      <c r="E1060" s="2" t="s">
        <v>1288</v>
      </c>
    </row>
    <row r="1061" customFormat="false" ht="12.8" hidden="false" customHeight="false" outlineLevel="0" collapsed="false">
      <c r="A1061" s="2" t="s">
        <v>1389</v>
      </c>
      <c r="B1061" s="2" t="s">
        <v>1395</v>
      </c>
      <c r="D1061" s="2" t="s">
        <v>60</v>
      </c>
      <c r="E1061" s="2" t="s">
        <v>1288</v>
      </c>
    </row>
    <row r="1062" customFormat="false" ht="12.8" hidden="false" customHeight="false" outlineLevel="0" collapsed="false">
      <c r="A1062" s="2" t="s">
        <v>1389</v>
      </c>
      <c r="B1062" s="2" t="s">
        <v>1395</v>
      </c>
      <c r="D1062" s="2" t="s">
        <v>60</v>
      </c>
      <c r="E1062" s="2" t="s">
        <v>571</v>
      </c>
    </row>
    <row r="1063" customFormat="false" ht="12.8" hidden="false" customHeight="false" outlineLevel="0" collapsed="false">
      <c r="A1063" s="2" t="s">
        <v>1389</v>
      </c>
      <c r="B1063" s="2" t="s">
        <v>1395</v>
      </c>
      <c r="D1063" s="2" t="s">
        <v>60</v>
      </c>
      <c r="E1063" s="2" t="s">
        <v>571</v>
      </c>
    </row>
    <row r="1064" customFormat="false" ht="12.8" hidden="false" customHeight="false" outlineLevel="0" collapsed="false">
      <c r="A1064" s="2" t="s">
        <v>1389</v>
      </c>
      <c r="B1064" s="2" t="s">
        <v>1395</v>
      </c>
      <c r="D1064" s="2" t="s">
        <v>60</v>
      </c>
    </row>
    <row r="1065" customFormat="false" ht="12.8" hidden="false" customHeight="false" outlineLevel="0" collapsed="false">
      <c r="A1065" s="2" t="s">
        <v>1389</v>
      </c>
      <c r="B1065" s="2" t="s">
        <v>1395</v>
      </c>
      <c r="D1065" s="2" t="s">
        <v>60</v>
      </c>
    </row>
    <row r="1066" customFormat="false" ht="12.8" hidden="false" customHeight="false" outlineLevel="0" collapsed="false">
      <c r="A1066" s="2" t="s">
        <v>1389</v>
      </c>
      <c r="B1066" s="2" t="s">
        <v>1395</v>
      </c>
      <c r="D1066" s="2" t="s">
        <v>60</v>
      </c>
    </row>
    <row r="1067" customFormat="false" ht="12.8" hidden="false" customHeight="false" outlineLevel="0" collapsed="false">
      <c r="A1067" s="2" t="s">
        <v>1389</v>
      </c>
      <c r="B1067" s="2" t="s">
        <v>1401</v>
      </c>
      <c r="C1067" s="2" t="s">
        <v>1402</v>
      </c>
      <c r="D1067" s="2" t="s">
        <v>186</v>
      </c>
      <c r="F1067" s="2" t="s">
        <v>30</v>
      </c>
      <c r="G1067" s="2" t="n">
        <f aca="false">H1067</f>
        <v>114</v>
      </c>
      <c r="H1067" s="2" t="n">
        <v>114</v>
      </c>
      <c r="L1067" s="2" t="s">
        <v>364</v>
      </c>
      <c r="N1067" s="2" t="s">
        <v>1403</v>
      </c>
      <c r="Q1067" s="6" t="s">
        <v>1404</v>
      </c>
    </row>
    <row r="1068" customFormat="false" ht="12.8" hidden="false" customHeight="false" outlineLevel="0" collapsed="false">
      <c r="A1068" s="2" t="s">
        <v>1389</v>
      </c>
      <c r="B1068" s="2" t="s">
        <v>1401</v>
      </c>
      <c r="C1068" s="2" t="s">
        <v>1405</v>
      </c>
      <c r="D1068" s="2" t="s">
        <v>186</v>
      </c>
      <c r="F1068" s="2" t="s">
        <v>30</v>
      </c>
      <c r="G1068" s="2" t="n">
        <f aca="false">H1068</f>
        <v>58</v>
      </c>
      <c r="H1068" s="2" t="n">
        <v>58</v>
      </c>
      <c r="M1068" s="2" t="s">
        <v>1406</v>
      </c>
      <c r="P1068" s="2" t="s">
        <v>190</v>
      </c>
    </row>
    <row r="1069" customFormat="false" ht="12.8" hidden="false" customHeight="false" outlineLevel="0" collapsed="false">
      <c r="A1069" s="2" t="s">
        <v>1389</v>
      </c>
      <c r="B1069" s="2" t="s">
        <v>1401</v>
      </c>
      <c r="C1069" s="2" t="s">
        <v>1407</v>
      </c>
      <c r="D1069" s="2" t="s">
        <v>186</v>
      </c>
      <c r="F1069" s="2" t="s">
        <v>30</v>
      </c>
      <c r="G1069" s="2" t="n">
        <f aca="false">H1069</f>
        <v>46</v>
      </c>
      <c r="H1069" s="2" t="n">
        <v>46</v>
      </c>
      <c r="M1069" s="2" t="s">
        <v>1406</v>
      </c>
      <c r="Q1069" s="2" t="s">
        <v>1408</v>
      </c>
    </row>
    <row r="1070" customFormat="false" ht="12.8" hidden="false" customHeight="false" outlineLevel="0" collapsed="false">
      <c r="A1070" s="2" t="s">
        <v>1389</v>
      </c>
      <c r="B1070" s="2" t="s">
        <v>1401</v>
      </c>
      <c r="C1070" s="3" t="s">
        <v>1409</v>
      </c>
      <c r="D1070" s="2" t="s">
        <v>186</v>
      </c>
      <c r="F1070" s="1" t="s">
        <v>30</v>
      </c>
      <c r="N1070" s="3" t="s">
        <v>1410</v>
      </c>
      <c r="O1070" s="3"/>
      <c r="R1070" s="2" t="s">
        <v>1411</v>
      </c>
    </row>
    <row r="1071" customFormat="false" ht="12.8" hidden="false" customHeight="false" outlineLevel="0" collapsed="false">
      <c r="A1071" s="2" t="s">
        <v>1389</v>
      </c>
      <c r="B1071" s="2" t="s">
        <v>1401</v>
      </c>
      <c r="C1071" s="10" t="s">
        <v>1412</v>
      </c>
      <c r="D1071" s="2" t="s">
        <v>186</v>
      </c>
      <c r="F1071" s="1" t="s">
        <v>30</v>
      </c>
      <c r="R1071" s="2" t="s">
        <v>1413</v>
      </c>
    </row>
    <row r="1072" customFormat="false" ht="12.8" hidden="false" customHeight="false" outlineLevel="0" collapsed="false">
      <c r="A1072" s="2" t="s">
        <v>1389</v>
      </c>
      <c r="B1072" s="2" t="s">
        <v>1401</v>
      </c>
      <c r="D1072" s="2" t="s">
        <v>186</v>
      </c>
      <c r="F1072" s="3" t="s">
        <v>23</v>
      </c>
      <c r="M1072" s="2" t="s">
        <v>1406</v>
      </c>
    </row>
    <row r="1073" customFormat="false" ht="12.8" hidden="false" customHeight="false" outlineLevel="0" collapsed="false">
      <c r="A1073" s="2" t="s">
        <v>1389</v>
      </c>
      <c r="B1073" s="2" t="s">
        <v>1414</v>
      </c>
      <c r="C1073" s="2" t="s">
        <v>1415</v>
      </c>
      <c r="D1073" s="2" t="s">
        <v>53</v>
      </c>
      <c r="E1073" s="2" t="s">
        <v>677</v>
      </c>
      <c r="F1073" s="2" t="s">
        <v>30</v>
      </c>
      <c r="G1073" s="2" t="n">
        <f aca="false">H1073</f>
        <v>162</v>
      </c>
      <c r="H1073" s="2" t="n">
        <v>162</v>
      </c>
      <c r="J1073" s="2" t="s">
        <v>37</v>
      </c>
      <c r="K1073" s="2"/>
      <c r="N1073" s="2" t="s">
        <v>1416</v>
      </c>
      <c r="P1073" s="2" t="s">
        <v>326</v>
      </c>
      <c r="Q1073" s="2" t="s">
        <v>1417</v>
      </c>
    </row>
    <row r="1074" customFormat="false" ht="12.8" hidden="false" customHeight="false" outlineLevel="0" collapsed="false">
      <c r="A1074" s="2" t="s">
        <v>1389</v>
      </c>
      <c r="B1074" s="2" t="s">
        <v>1414</v>
      </c>
      <c r="C1074" s="2" t="s">
        <v>1418</v>
      </c>
      <c r="D1074" s="2" t="s">
        <v>53</v>
      </c>
      <c r="E1074" s="2" t="s">
        <v>677</v>
      </c>
      <c r="F1074" s="2" t="s">
        <v>23</v>
      </c>
      <c r="G1074" s="2" t="n">
        <f aca="false">H1074</f>
        <v>61</v>
      </c>
      <c r="H1074" s="2" t="n">
        <v>61</v>
      </c>
      <c r="J1074" s="2" t="s">
        <v>1419</v>
      </c>
      <c r="K1074" s="2"/>
      <c r="M1074" s="2" t="s">
        <v>1415</v>
      </c>
      <c r="Q1074" s="2" t="s">
        <v>1420</v>
      </c>
    </row>
    <row r="1075" customFormat="false" ht="12.8" hidden="false" customHeight="false" outlineLevel="0" collapsed="false">
      <c r="A1075" s="2" t="s">
        <v>1389</v>
      </c>
      <c r="B1075" s="2" t="s">
        <v>1414</v>
      </c>
      <c r="D1075" s="2" t="s">
        <v>53</v>
      </c>
      <c r="E1075" s="2" t="s">
        <v>677</v>
      </c>
      <c r="J1075" s="2" t="s">
        <v>37</v>
      </c>
      <c r="K1075" s="2"/>
    </row>
    <row r="1076" customFormat="false" ht="12.8" hidden="false" customHeight="false" outlineLevel="0" collapsed="false">
      <c r="A1076" s="2" t="s">
        <v>1389</v>
      </c>
      <c r="B1076" s="2" t="s">
        <v>1414</v>
      </c>
      <c r="D1076" s="2" t="s">
        <v>53</v>
      </c>
      <c r="E1076" s="2" t="s">
        <v>677</v>
      </c>
      <c r="J1076" s="2" t="s">
        <v>37</v>
      </c>
      <c r="K1076" s="2"/>
    </row>
    <row r="1077" customFormat="false" ht="12.8" hidden="false" customHeight="false" outlineLevel="0" collapsed="false">
      <c r="A1077" s="2" t="s">
        <v>1389</v>
      </c>
      <c r="B1077" s="2" t="s">
        <v>1414</v>
      </c>
      <c r="C1077" s="2" t="s">
        <v>1421</v>
      </c>
      <c r="D1077" s="2" t="s">
        <v>57</v>
      </c>
      <c r="E1077" s="2" t="s">
        <v>581</v>
      </c>
      <c r="F1077" s="2" t="s">
        <v>30</v>
      </c>
      <c r="G1077" s="2" t="n">
        <f aca="false">H1077</f>
        <v>70</v>
      </c>
      <c r="H1077" s="2" t="n">
        <v>70</v>
      </c>
      <c r="J1077" s="2" t="s">
        <v>37</v>
      </c>
      <c r="K1077" s="2"/>
      <c r="L1077" s="3" t="s">
        <v>62</v>
      </c>
      <c r="Q1077" s="2" t="s">
        <v>1422</v>
      </c>
    </row>
    <row r="1078" customFormat="false" ht="12.8" hidden="false" customHeight="false" outlineLevel="0" collapsed="false">
      <c r="A1078" s="2" t="s">
        <v>1389</v>
      </c>
      <c r="B1078" s="2" t="s">
        <v>1414</v>
      </c>
      <c r="D1078" s="2" t="s">
        <v>57</v>
      </c>
      <c r="Q1078" s="2" t="s">
        <v>677</v>
      </c>
    </row>
    <row r="1079" customFormat="false" ht="12.8" hidden="false" customHeight="false" outlineLevel="0" collapsed="false">
      <c r="A1079" s="2" t="s">
        <v>1389</v>
      </c>
      <c r="B1079" s="2" t="s">
        <v>1414</v>
      </c>
      <c r="D1079" s="2" t="s">
        <v>57</v>
      </c>
      <c r="Q1079" s="2" t="s">
        <v>677</v>
      </c>
    </row>
    <row r="1080" customFormat="false" ht="12.8" hidden="false" customHeight="false" outlineLevel="0" collapsed="false">
      <c r="A1080" s="2" t="s">
        <v>1389</v>
      </c>
      <c r="B1080" s="2" t="s">
        <v>1414</v>
      </c>
      <c r="C1080" s="2" t="s">
        <v>1423</v>
      </c>
      <c r="D1080" s="2" t="s">
        <v>120</v>
      </c>
      <c r="E1080" s="2" t="s">
        <v>175</v>
      </c>
      <c r="F1080" s="1" t="s">
        <v>23</v>
      </c>
      <c r="G1080" s="1" t="n">
        <v>48</v>
      </c>
      <c r="H1080" s="1" t="n">
        <v>48</v>
      </c>
      <c r="M1080" s="1" t="s">
        <v>1424</v>
      </c>
      <c r="Q1080" s="2" t="s">
        <v>1425</v>
      </c>
    </row>
    <row r="1081" customFormat="false" ht="12.8" hidden="false" customHeight="false" outlineLevel="0" collapsed="false">
      <c r="A1081" s="2" t="s">
        <v>1389</v>
      </c>
      <c r="B1081" s="2" t="s">
        <v>1426</v>
      </c>
      <c r="C1081" s="2" t="s">
        <v>1427</v>
      </c>
      <c r="D1081" s="2" t="s">
        <v>92</v>
      </c>
      <c r="F1081" s="2" t="s">
        <v>23</v>
      </c>
      <c r="G1081" s="2" t="n">
        <f aca="false">H1081</f>
        <v>112</v>
      </c>
      <c r="H1081" s="2" t="n">
        <v>112</v>
      </c>
      <c r="Q1081" s="2" t="s">
        <v>1428</v>
      </c>
    </row>
    <row r="1082" customFormat="false" ht="12.8" hidden="false" customHeight="false" outlineLevel="0" collapsed="false">
      <c r="A1082" s="2" t="s">
        <v>1389</v>
      </c>
      <c r="B1082" s="2" t="s">
        <v>1426</v>
      </c>
      <c r="C1082" s="2" t="s">
        <v>1429</v>
      </c>
      <c r="D1082" s="2" t="s">
        <v>92</v>
      </c>
      <c r="F1082" s="2" t="s">
        <v>23</v>
      </c>
      <c r="G1082" s="2" t="n">
        <f aca="false">H1082</f>
        <v>109</v>
      </c>
      <c r="H1082" s="2" t="n">
        <v>109</v>
      </c>
      <c r="Q1082" s="2" t="s">
        <v>1430</v>
      </c>
    </row>
    <row r="1083" customFormat="false" ht="12.8" hidden="false" customHeight="false" outlineLevel="0" collapsed="false">
      <c r="A1083" s="2" t="s">
        <v>1389</v>
      </c>
      <c r="B1083" s="2" t="s">
        <v>1426</v>
      </c>
      <c r="C1083" s="2" t="s">
        <v>1431</v>
      </c>
      <c r="D1083" s="2" t="s">
        <v>60</v>
      </c>
      <c r="E1083" s="2" t="s">
        <v>804</v>
      </c>
      <c r="F1083" s="2" t="s">
        <v>23</v>
      </c>
      <c r="G1083" s="2" t="n">
        <f aca="false">H1083</f>
        <v>31</v>
      </c>
      <c r="H1083" s="2" t="n">
        <v>31</v>
      </c>
      <c r="Q1083" s="2" t="s">
        <v>1432</v>
      </c>
    </row>
    <row r="1084" customFormat="false" ht="12.8" hidden="false" customHeight="false" outlineLevel="0" collapsed="false">
      <c r="A1084" s="2" t="s">
        <v>1389</v>
      </c>
      <c r="B1084" s="2" t="s">
        <v>1426</v>
      </c>
      <c r="C1084" s="2" t="s">
        <v>1433</v>
      </c>
      <c r="D1084" s="2" t="s">
        <v>60</v>
      </c>
      <c r="E1084" s="2" t="s">
        <v>804</v>
      </c>
      <c r="F1084" s="2" t="s">
        <v>23</v>
      </c>
      <c r="G1084" s="2" t="n">
        <f aca="false">H1084</f>
        <v>31</v>
      </c>
      <c r="H1084" s="2" t="n">
        <v>31</v>
      </c>
      <c r="Q1084" s="2" t="s">
        <v>1434</v>
      </c>
    </row>
    <row r="1085" customFormat="false" ht="12.8" hidden="false" customHeight="false" outlineLevel="0" collapsed="false">
      <c r="A1085" s="2" t="s">
        <v>1389</v>
      </c>
      <c r="B1085" s="2" t="s">
        <v>1435</v>
      </c>
      <c r="C1085" s="2" t="s">
        <v>1436</v>
      </c>
      <c r="D1085" s="2" t="s">
        <v>101</v>
      </c>
      <c r="E1085" s="2" t="s">
        <v>269</v>
      </c>
      <c r="F1085" s="2" t="s">
        <v>30</v>
      </c>
      <c r="G1085" s="2" t="n">
        <f aca="false">H1085</f>
        <v>112</v>
      </c>
      <c r="H1085" s="2" t="n">
        <v>112</v>
      </c>
      <c r="J1085" s="1" t="s">
        <v>184</v>
      </c>
      <c r="M1085" s="2" t="s">
        <v>1437</v>
      </c>
    </row>
    <row r="1086" customFormat="false" ht="12.8" hidden="false" customHeight="false" outlineLevel="0" collapsed="false">
      <c r="A1086" s="2" t="s">
        <v>1389</v>
      </c>
      <c r="B1086" s="2" t="s">
        <v>1435</v>
      </c>
      <c r="C1086" s="2" t="s">
        <v>1438</v>
      </c>
      <c r="D1086" s="2" t="s">
        <v>101</v>
      </c>
      <c r="E1086" s="2" t="s">
        <v>1439</v>
      </c>
      <c r="F1086" s="2" t="s">
        <v>23</v>
      </c>
      <c r="G1086" s="2" t="n">
        <f aca="false">H1086</f>
        <v>73</v>
      </c>
      <c r="H1086" s="2" t="n">
        <v>73</v>
      </c>
    </row>
    <row r="1087" customFormat="false" ht="12.8" hidden="false" customHeight="false" outlineLevel="0" collapsed="false">
      <c r="A1087" s="2" t="s">
        <v>1389</v>
      </c>
      <c r="B1087" s="2" t="s">
        <v>1435</v>
      </c>
      <c r="C1087" s="2" t="s">
        <v>1440</v>
      </c>
      <c r="D1087" s="2" t="s">
        <v>68</v>
      </c>
      <c r="F1087" s="2" t="s">
        <v>23</v>
      </c>
      <c r="G1087" s="2" t="n">
        <v>62</v>
      </c>
      <c r="H1087" s="2" t="n">
        <v>62</v>
      </c>
      <c r="Q1087" s="2" t="s">
        <v>1441</v>
      </c>
    </row>
    <row r="1088" customFormat="false" ht="12.8" hidden="false" customHeight="false" outlineLevel="0" collapsed="false">
      <c r="A1088" s="2" t="s">
        <v>1389</v>
      </c>
      <c r="B1088" s="2" t="s">
        <v>1435</v>
      </c>
      <c r="C1088" s="2" t="s">
        <v>1442</v>
      </c>
      <c r="D1088" s="2" t="s">
        <v>68</v>
      </c>
      <c r="F1088" s="2" t="s">
        <v>30</v>
      </c>
      <c r="G1088" s="2" t="n">
        <f aca="false">H1088</f>
        <v>57</v>
      </c>
      <c r="H1088" s="2" t="n">
        <v>57</v>
      </c>
      <c r="Q1088" s="2" t="s">
        <v>1443</v>
      </c>
    </row>
    <row r="1089" customFormat="false" ht="12.8" hidden="false" customHeight="false" outlineLevel="0" collapsed="false">
      <c r="A1089" s="2" t="s">
        <v>1389</v>
      </c>
      <c r="B1089" s="2" t="s">
        <v>1435</v>
      </c>
      <c r="D1089" s="3" t="s">
        <v>21</v>
      </c>
      <c r="G1089" s="2"/>
    </row>
    <row r="1090" customFormat="false" ht="12.8" hidden="false" customHeight="false" outlineLevel="0" collapsed="false">
      <c r="A1090" s="2" t="s">
        <v>1389</v>
      </c>
      <c r="B1090" s="2" t="s">
        <v>1435</v>
      </c>
      <c r="D1090" s="3" t="s">
        <v>21</v>
      </c>
      <c r="G1090" s="2"/>
    </row>
    <row r="1091" customFormat="false" ht="12.8" hidden="false" customHeight="false" outlineLevel="0" collapsed="false">
      <c r="A1091" s="2" t="s">
        <v>1389</v>
      </c>
      <c r="B1091" s="2" t="s">
        <v>1444</v>
      </c>
      <c r="C1091" s="2" t="s">
        <v>1445</v>
      </c>
      <c r="D1091" s="2" t="s">
        <v>95</v>
      </c>
      <c r="F1091" s="2" t="s">
        <v>30</v>
      </c>
      <c r="G1091" s="2" t="n">
        <f aca="false">H1091</f>
        <v>92</v>
      </c>
      <c r="H1091" s="2" t="n">
        <v>92</v>
      </c>
      <c r="N1091" s="2" t="s">
        <v>1446</v>
      </c>
      <c r="P1091" s="2" t="s">
        <v>1447</v>
      </c>
      <c r="Q1091" s="2" t="s">
        <v>1448</v>
      </c>
    </row>
    <row r="1092" customFormat="false" ht="12.8" hidden="false" customHeight="false" outlineLevel="0" collapsed="false">
      <c r="A1092" s="2" t="s">
        <v>1389</v>
      </c>
      <c r="B1092" s="2" t="s">
        <v>1444</v>
      </c>
      <c r="C1092" s="2" t="s">
        <v>1446</v>
      </c>
      <c r="D1092" s="2" t="s">
        <v>95</v>
      </c>
      <c r="F1092" s="2" t="s">
        <v>23</v>
      </c>
      <c r="G1092" s="2" t="n">
        <f aca="false">H1092</f>
        <v>51</v>
      </c>
      <c r="H1092" s="2" t="n">
        <v>51</v>
      </c>
      <c r="M1092" s="1" t="s">
        <v>1445</v>
      </c>
    </row>
    <row r="1093" customFormat="false" ht="12.8" hidden="false" customHeight="false" outlineLevel="0" collapsed="false">
      <c r="A1093" s="2" t="s">
        <v>1389</v>
      </c>
      <c r="B1093" s="2" t="s">
        <v>1444</v>
      </c>
      <c r="C1093" s="2" t="s">
        <v>1449</v>
      </c>
      <c r="D1093" s="2" t="s">
        <v>83</v>
      </c>
      <c r="F1093" s="2" t="s">
        <v>30</v>
      </c>
      <c r="G1093" s="2" t="n">
        <f aca="false">H1093</f>
        <v>32</v>
      </c>
      <c r="H1093" s="2" t="n">
        <v>32</v>
      </c>
      <c r="P1093" s="2" t="s">
        <v>1450</v>
      </c>
      <c r="Q1093" s="2" t="s">
        <v>233</v>
      </c>
    </row>
    <row r="1094" customFormat="false" ht="12.8" hidden="false" customHeight="false" outlineLevel="0" collapsed="false">
      <c r="A1094" s="2" t="s">
        <v>1389</v>
      </c>
      <c r="B1094" s="2" t="s">
        <v>1444</v>
      </c>
      <c r="D1094" s="3" t="s">
        <v>57</v>
      </c>
    </row>
    <row r="1095" customFormat="false" ht="12.8" hidden="false" customHeight="false" outlineLevel="0" collapsed="false">
      <c r="A1095" s="2" t="s">
        <v>1389</v>
      </c>
      <c r="B1095" s="2" t="s">
        <v>1444</v>
      </c>
      <c r="D1095" s="3" t="s">
        <v>57</v>
      </c>
    </row>
    <row r="1096" customFormat="false" ht="12.8" hidden="false" customHeight="false" outlineLevel="0" collapsed="false">
      <c r="A1096" s="2" t="s">
        <v>1389</v>
      </c>
      <c r="B1096" s="2" t="s">
        <v>1451</v>
      </c>
      <c r="C1096" s="2" t="s">
        <v>1452</v>
      </c>
      <c r="D1096" s="2" t="s">
        <v>95</v>
      </c>
      <c r="F1096" s="2" t="s">
        <v>30</v>
      </c>
      <c r="G1096" s="2" t="n">
        <f aca="false">H1096</f>
        <v>178</v>
      </c>
      <c r="H1096" s="2" t="n">
        <v>178</v>
      </c>
      <c r="L1096" s="1" t="s">
        <v>24</v>
      </c>
      <c r="N1096" s="2" t="s">
        <v>1453</v>
      </c>
    </row>
    <row r="1097" customFormat="false" ht="12.8" hidden="false" customHeight="false" outlineLevel="0" collapsed="false">
      <c r="A1097" s="2" t="s">
        <v>1389</v>
      </c>
      <c r="B1097" s="2" t="s">
        <v>1451</v>
      </c>
      <c r="C1097" s="2" t="s">
        <v>1454</v>
      </c>
      <c r="D1097" s="2" t="s">
        <v>95</v>
      </c>
      <c r="F1097" s="2" t="s">
        <v>30</v>
      </c>
      <c r="G1097" s="2"/>
      <c r="H1097" s="1" t="s">
        <v>1455</v>
      </c>
    </row>
    <row r="1098" customFormat="false" ht="12.8" hidden="false" customHeight="false" outlineLevel="0" collapsed="false">
      <c r="A1098" s="2" t="s">
        <v>1389</v>
      </c>
      <c r="B1098" s="2" t="s">
        <v>1451</v>
      </c>
      <c r="C1098" s="2" t="s">
        <v>1456</v>
      </c>
      <c r="D1098" s="2" t="s">
        <v>95</v>
      </c>
      <c r="F1098" s="2" t="s">
        <v>30</v>
      </c>
      <c r="G1098" s="2"/>
      <c r="H1098" s="1" t="s">
        <v>1457</v>
      </c>
      <c r="J1098" s="3" t="s">
        <v>37</v>
      </c>
      <c r="K1098" s="3"/>
      <c r="L1098" s="3" t="s">
        <v>62</v>
      </c>
    </row>
    <row r="1099" customFormat="false" ht="12.8" hidden="false" customHeight="false" outlineLevel="0" collapsed="false">
      <c r="A1099" s="2" t="s">
        <v>1389</v>
      </c>
      <c r="B1099" s="2" t="s">
        <v>1451</v>
      </c>
      <c r="C1099" s="2" t="s">
        <v>1458</v>
      </c>
      <c r="D1099" s="2" t="s">
        <v>95</v>
      </c>
      <c r="F1099" s="2" t="s">
        <v>23</v>
      </c>
      <c r="G1099" s="2" t="n">
        <f aca="false">H1099</f>
        <v>57</v>
      </c>
      <c r="H1099" s="2" t="n">
        <v>57</v>
      </c>
      <c r="Q1099" s="2" t="s">
        <v>1459</v>
      </c>
    </row>
    <row r="1100" customFormat="false" ht="12.8" hidden="false" customHeight="false" outlineLevel="0" collapsed="false">
      <c r="A1100" s="2" t="s">
        <v>1389</v>
      </c>
      <c r="B1100" s="2" t="s">
        <v>1451</v>
      </c>
      <c r="C1100" s="2" t="s">
        <v>1460</v>
      </c>
      <c r="D1100" s="2" t="s">
        <v>95</v>
      </c>
      <c r="F1100" s="2" t="s">
        <v>23</v>
      </c>
      <c r="G1100" s="2" t="n">
        <f aca="false">H1100</f>
        <v>89</v>
      </c>
      <c r="H1100" s="2" t="n">
        <v>89</v>
      </c>
      <c r="M1100" s="2" t="s">
        <v>1452</v>
      </c>
      <c r="Q1100" s="2" t="s">
        <v>1461</v>
      </c>
    </row>
    <row r="1101" customFormat="false" ht="12.8" hidden="false" customHeight="false" outlineLevel="0" collapsed="false">
      <c r="A1101" s="2" t="s">
        <v>1389</v>
      </c>
      <c r="B1101" s="2" t="s">
        <v>1451</v>
      </c>
      <c r="C1101" s="2" t="s">
        <v>1462</v>
      </c>
      <c r="D1101" s="2" t="s">
        <v>95</v>
      </c>
      <c r="F1101" s="2" t="s">
        <v>23</v>
      </c>
      <c r="G1101" s="2" t="n">
        <f aca="false">H1101</f>
        <v>89</v>
      </c>
      <c r="H1101" s="2" t="n">
        <v>89</v>
      </c>
      <c r="M1101" s="2" t="s">
        <v>1452</v>
      </c>
      <c r="Q1101" s="2" t="s">
        <v>1461</v>
      </c>
    </row>
    <row r="1102" customFormat="false" ht="12.8" hidden="false" customHeight="false" outlineLevel="0" collapsed="false">
      <c r="A1102" s="2" t="s">
        <v>1389</v>
      </c>
      <c r="B1102" s="2" t="s">
        <v>1451</v>
      </c>
      <c r="C1102" s="2" t="s">
        <v>1463</v>
      </c>
      <c r="D1102" s="2" t="s">
        <v>95</v>
      </c>
      <c r="F1102" s="2" t="s">
        <v>30</v>
      </c>
      <c r="G1102" s="2" t="n">
        <f aca="false">H1102</f>
        <v>110</v>
      </c>
      <c r="H1102" s="2" t="n">
        <v>110</v>
      </c>
      <c r="Q1102" s="2" t="s">
        <v>1464</v>
      </c>
    </row>
    <row r="1103" customFormat="false" ht="12.8" hidden="false" customHeight="false" outlineLevel="0" collapsed="false">
      <c r="A1103" s="2" t="s">
        <v>1389</v>
      </c>
      <c r="B1103" s="2" t="s">
        <v>1465</v>
      </c>
      <c r="C1103" s="2" t="s">
        <v>1466</v>
      </c>
      <c r="D1103" s="2" t="s">
        <v>53</v>
      </c>
      <c r="E1103" s="3" t="s">
        <v>677</v>
      </c>
      <c r="F1103" s="2" t="s">
        <v>23</v>
      </c>
      <c r="G1103" s="2" t="n">
        <f aca="false">H1103</f>
        <v>94</v>
      </c>
      <c r="H1103" s="2" t="n">
        <v>94</v>
      </c>
      <c r="J1103" s="2" t="s">
        <v>54</v>
      </c>
      <c r="K1103" s="2"/>
      <c r="M1103" s="2" t="s">
        <v>1467</v>
      </c>
      <c r="P1103" s="2" t="s">
        <v>1468</v>
      </c>
      <c r="Q1103" s="2" t="s">
        <v>1469</v>
      </c>
    </row>
    <row r="1104" customFormat="false" ht="12.8" hidden="false" customHeight="false" outlineLevel="0" collapsed="false">
      <c r="A1104" s="2" t="s">
        <v>1389</v>
      </c>
      <c r="B1104" s="2" t="s">
        <v>1465</v>
      </c>
      <c r="C1104" s="2" t="s">
        <v>1470</v>
      </c>
      <c r="D1104" s="2" t="s">
        <v>83</v>
      </c>
      <c r="F1104" s="2" t="s">
        <v>30</v>
      </c>
      <c r="G1104" s="2" t="n">
        <f aca="false">H1104</f>
        <v>54</v>
      </c>
      <c r="H1104" s="2" t="n">
        <v>54</v>
      </c>
      <c r="J1104" s="2" t="s">
        <v>66</v>
      </c>
      <c r="K1104" s="2"/>
      <c r="M1104" s="2"/>
      <c r="P1104" s="1" t="s">
        <v>1471</v>
      </c>
    </row>
    <row r="1105" customFormat="false" ht="12.8" hidden="false" customHeight="false" outlineLevel="0" collapsed="false">
      <c r="A1105" s="2" t="s">
        <v>1389</v>
      </c>
      <c r="B1105" s="2" t="s">
        <v>1465</v>
      </c>
      <c r="C1105" s="2" t="s">
        <v>1472</v>
      </c>
      <c r="D1105" s="2" t="s">
        <v>120</v>
      </c>
      <c r="E1105" s="2" t="s">
        <v>175</v>
      </c>
      <c r="F1105" s="2" t="s">
        <v>30</v>
      </c>
      <c r="G1105" s="2" t="n">
        <f aca="false">H1105</f>
        <v>49</v>
      </c>
      <c r="H1105" s="2" t="n">
        <v>49</v>
      </c>
      <c r="M1105" s="2"/>
      <c r="Q1105" s="1" t="s">
        <v>1473</v>
      </c>
    </row>
    <row r="1106" customFormat="false" ht="12.8" hidden="false" customHeight="false" outlineLevel="0" collapsed="false">
      <c r="A1106" s="2" t="s">
        <v>1389</v>
      </c>
      <c r="B1106" s="2" t="s">
        <v>1465</v>
      </c>
      <c r="C1106" s="2" t="s">
        <v>1474</v>
      </c>
      <c r="D1106" s="2" t="s">
        <v>92</v>
      </c>
      <c r="F1106" s="2" t="s">
        <v>23</v>
      </c>
      <c r="G1106" s="2" t="n">
        <f aca="false">H1106</f>
        <v>53</v>
      </c>
      <c r="H1106" s="2" t="n">
        <v>53</v>
      </c>
      <c r="M1106" s="2"/>
    </row>
    <row r="1107" customFormat="false" ht="12.8" hidden="false" customHeight="false" outlineLevel="0" collapsed="false">
      <c r="A1107" s="2" t="s">
        <v>1389</v>
      </c>
      <c r="B1107" s="2" t="s">
        <v>1465</v>
      </c>
      <c r="D1107" s="2" t="s">
        <v>53</v>
      </c>
      <c r="G1107" s="2"/>
      <c r="J1107" s="2" t="s">
        <v>37</v>
      </c>
      <c r="K1107" s="2"/>
      <c r="M1107" s="2"/>
    </row>
    <row r="1108" customFormat="false" ht="12.8" hidden="false" customHeight="false" outlineLevel="0" collapsed="false">
      <c r="A1108" s="2" t="s">
        <v>1389</v>
      </c>
      <c r="B1108" s="2" t="s">
        <v>1465</v>
      </c>
      <c r="C1108" s="2" t="s">
        <v>1475</v>
      </c>
      <c r="D1108" s="2" t="s">
        <v>83</v>
      </c>
      <c r="G1108" s="2"/>
      <c r="J1108" s="2" t="s">
        <v>66</v>
      </c>
      <c r="K1108" s="2"/>
      <c r="M1108" s="2"/>
      <c r="R1108" s="2" t="s">
        <v>1476</v>
      </c>
    </row>
    <row r="1109" customFormat="false" ht="12.8" hidden="false" customHeight="false" outlineLevel="0" collapsed="false">
      <c r="A1109" s="2" t="s">
        <v>1389</v>
      </c>
      <c r="B1109" s="2" t="s">
        <v>1465</v>
      </c>
      <c r="C1109" s="2" t="s">
        <v>1477</v>
      </c>
      <c r="D1109" s="2" t="s">
        <v>60</v>
      </c>
      <c r="E1109" s="2" t="s">
        <v>1478</v>
      </c>
      <c r="F1109" s="2" t="s">
        <v>30</v>
      </c>
      <c r="G1109" s="2" t="n">
        <v>95</v>
      </c>
      <c r="H1109" s="9" t="s">
        <v>1479</v>
      </c>
      <c r="M1109" s="2"/>
      <c r="R1109" s="2" t="s">
        <v>1476</v>
      </c>
    </row>
    <row r="1110" customFormat="false" ht="12.8" hidden="false" customHeight="false" outlineLevel="0" collapsed="false">
      <c r="A1110" s="2" t="s">
        <v>1389</v>
      </c>
      <c r="B1110" s="2" t="s">
        <v>1465</v>
      </c>
      <c r="D1110" s="3" t="s">
        <v>83</v>
      </c>
      <c r="G1110" s="2"/>
      <c r="J1110" s="2" t="s">
        <v>66</v>
      </c>
      <c r="K1110" s="2"/>
      <c r="M1110" s="2"/>
    </row>
    <row r="1111" customFormat="false" ht="12.8" hidden="false" customHeight="false" outlineLevel="0" collapsed="false">
      <c r="A1111" s="2" t="s">
        <v>1389</v>
      </c>
      <c r="B1111" s="2" t="s">
        <v>1480</v>
      </c>
      <c r="C1111" s="2" t="s">
        <v>1481</v>
      </c>
      <c r="D1111" s="2" t="s">
        <v>92</v>
      </c>
      <c r="F1111" s="2" t="s">
        <v>30</v>
      </c>
      <c r="G1111" s="2" t="n">
        <f aca="false">H1111</f>
        <v>36</v>
      </c>
      <c r="H1111" s="2" t="n">
        <v>36</v>
      </c>
      <c r="J1111" s="1" t="s">
        <v>184</v>
      </c>
      <c r="M1111" s="2" t="s">
        <v>1482</v>
      </c>
    </row>
    <row r="1112" customFormat="false" ht="12.8" hidden="false" customHeight="false" outlineLevel="0" collapsed="false">
      <c r="A1112" s="2" t="s">
        <v>1389</v>
      </c>
      <c r="B1112" s="2" t="s">
        <v>1480</v>
      </c>
      <c r="C1112" s="2" t="s">
        <v>1483</v>
      </c>
      <c r="D1112" s="2" t="s">
        <v>83</v>
      </c>
      <c r="F1112" s="2" t="s">
        <v>30</v>
      </c>
      <c r="G1112" s="2" t="n">
        <f aca="false">H1112</f>
        <v>51</v>
      </c>
      <c r="H1112" s="2" t="n">
        <v>51</v>
      </c>
      <c r="M1112" s="2"/>
    </row>
    <row r="1113" customFormat="false" ht="12.8" hidden="false" customHeight="false" outlineLevel="0" collapsed="false">
      <c r="A1113" s="2" t="s">
        <v>1389</v>
      </c>
      <c r="B1113" s="2" t="s">
        <v>1480</v>
      </c>
      <c r="D1113" s="2" t="s">
        <v>92</v>
      </c>
      <c r="G1113" s="2"/>
      <c r="M1113" s="2"/>
      <c r="Q1113" s="2" t="s">
        <v>1484</v>
      </c>
    </row>
    <row r="1114" customFormat="false" ht="12.8" hidden="false" customHeight="false" outlineLevel="0" collapsed="false">
      <c r="A1114" s="2" t="s">
        <v>1389</v>
      </c>
      <c r="B1114" s="2" t="s">
        <v>1480</v>
      </c>
      <c r="D1114" s="2" t="s">
        <v>92</v>
      </c>
      <c r="G1114" s="2"/>
      <c r="M1114" s="2"/>
      <c r="Q1114" s="2" t="s">
        <v>1484</v>
      </c>
    </row>
    <row r="1115" customFormat="false" ht="12.8" hidden="false" customHeight="false" outlineLevel="0" collapsed="false">
      <c r="A1115" s="2" t="s">
        <v>1389</v>
      </c>
      <c r="B1115" s="2" t="s">
        <v>1480</v>
      </c>
      <c r="D1115" s="2" t="s">
        <v>92</v>
      </c>
      <c r="G1115" s="2"/>
      <c r="M1115" s="2"/>
      <c r="Q1115" s="2" t="s">
        <v>1485</v>
      </c>
    </row>
    <row r="1116" customFormat="false" ht="12.8" hidden="false" customHeight="false" outlineLevel="0" collapsed="false">
      <c r="A1116" s="2" t="s">
        <v>1389</v>
      </c>
      <c r="B1116" s="2" t="s">
        <v>1480</v>
      </c>
      <c r="D1116" s="3" t="s">
        <v>95</v>
      </c>
      <c r="G1116" s="2"/>
      <c r="M1116" s="2"/>
    </row>
    <row r="1117" customFormat="false" ht="12.8" hidden="false" customHeight="false" outlineLevel="0" collapsed="false">
      <c r="A1117" s="2" t="s">
        <v>1389</v>
      </c>
      <c r="B1117" s="2" t="s">
        <v>1486</v>
      </c>
      <c r="C1117" s="2" t="s">
        <v>1487</v>
      </c>
      <c r="D1117" s="2" t="s">
        <v>21</v>
      </c>
      <c r="F1117" s="2" t="s">
        <v>30</v>
      </c>
      <c r="G1117" s="2" t="n">
        <f aca="false">H1117</f>
        <v>175</v>
      </c>
      <c r="H1117" s="2" t="n">
        <v>175</v>
      </c>
      <c r="M1117" s="2"/>
      <c r="N1117" s="2" t="s">
        <v>1488</v>
      </c>
    </row>
    <row r="1118" customFormat="false" ht="12.8" hidden="false" customHeight="false" outlineLevel="0" collapsed="false">
      <c r="A1118" s="2" t="s">
        <v>1389</v>
      </c>
      <c r="B1118" s="2" t="s">
        <v>1486</v>
      </c>
      <c r="C1118" s="2" t="s">
        <v>1489</v>
      </c>
      <c r="D1118" s="2" t="s">
        <v>21</v>
      </c>
      <c r="F1118" s="2" t="s">
        <v>30</v>
      </c>
      <c r="G1118" s="2" t="n">
        <f aca="false">H1118</f>
        <v>75</v>
      </c>
      <c r="H1118" s="2" t="n">
        <v>75</v>
      </c>
      <c r="P1118" s="1" t="s">
        <v>1490</v>
      </c>
    </row>
    <row r="1119" customFormat="false" ht="12.8" hidden="false" customHeight="false" outlineLevel="0" collapsed="false">
      <c r="A1119" s="2" t="s">
        <v>1389</v>
      </c>
      <c r="B1119" s="2" t="s">
        <v>1486</v>
      </c>
      <c r="C1119" s="2" t="s">
        <v>1488</v>
      </c>
      <c r="D1119" s="2" t="s">
        <v>21</v>
      </c>
      <c r="F1119" s="2" t="s">
        <v>30</v>
      </c>
      <c r="G1119" s="2" t="n">
        <f aca="false">H1119</f>
        <v>21</v>
      </c>
      <c r="H1119" s="2" t="n">
        <v>21</v>
      </c>
      <c r="M1119" s="1" t="s">
        <v>1487</v>
      </c>
    </row>
    <row r="1120" customFormat="false" ht="12.8" hidden="false" customHeight="false" outlineLevel="0" collapsed="false">
      <c r="A1120" s="2" t="s">
        <v>1389</v>
      </c>
      <c r="B1120" s="2" t="s">
        <v>1491</v>
      </c>
      <c r="C1120" s="2" t="s">
        <v>1492</v>
      </c>
      <c r="D1120" s="2" t="s">
        <v>120</v>
      </c>
      <c r="E1120" s="2" t="s">
        <v>120</v>
      </c>
      <c r="F1120" s="2" t="s">
        <v>23</v>
      </c>
      <c r="G1120" s="2" t="n">
        <f aca="false">H1120</f>
        <v>41</v>
      </c>
      <c r="H1120" s="2" t="n">
        <v>41</v>
      </c>
    </row>
    <row r="1121" customFormat="false" ht="12.8" hidden="false" customHeight="false" outlineLevel="0" collapsed="false">
      <c r="A1121" s="2" t="s">
        <v>1389</v>
      </c>
      <c r="B1121" s="2" t="s">
        <v>1491</v>
      </c>
      <c r="C1121" s="2" t="s">
        <v>1493</v>
      </c>
      <c r="D1121" s="2" t="s">
        <v>77</v>
      </c>
      <c r="F1121" s="2" t="s">
        <v>30</v>
      </c>
      <c r="G1121" s="2" t="n">
        <f aca="false">H1121</f>
        <v>132</v>
      </c>
      <c r="H1121" s="2" t="n">
        <v>132</v>
      </c>
      <c r="J1121" s="2" t="s">
        <v>1494</v>
      </c>
      <c r="K1121" s="2"/>
    </row>
    <row r="1122" customFormat="false" ht="12.8" hidden="false" customHeight="false" outlineLevel="0" collapsed="false">
      <c r="A1122" s="2" t="s">
        <v>1389</v>
      </c>
      <c r="B1122" s="2" t="s">
        <v>1491</v>
      </c>
      <c r="C1122" s="2" t="s">
        <v>1495</v>
      </c>
      <c r="D1122" s="2" t="s">
        <v>77</v>
      </c>
      <c r="E1122" s="3" t="s">
        <v>249</v>
      </c>
      <c r="F1122" s="2" t="s">
        <v>30</v>
      </c>
      <c r="G1122" s="2" t="n">
        <f aca="false">H1122</f>
        <v>91</v>
      </c>
      <c r="H1122" s="2" t="n">
        <v>91</v>
      </c>
      <c r="Q1122" s="1" t="s">
        <v>1496</v>
      </c>
    </row>
    <row r="1123" customFormat="false" ht="12.8" hidden="false" customHeight="false" outlineLevel="0" collapsed="false">
      <c r="A1123" s="2" t="s">
        <v>1389</v>
      </c>
      <c r="B1123" s="2" t="s">
        <v>1491</v>
      </c>
      <c r="C1123" s="1" t="s">
        <v>1497</v>
      </c>
      <c r="D1123" s="2" t="s">
        <v>77</v>
      </c>
      <c r="F1123" s="1" t="s">
        <v>30</v>
      </c>
      <c r="H1123" s="9" t="s">
        <v>1498</v>
      </c>
      <c r="P1123" s="1" t="s">
        <v>1499</v>
      </c>
      <c r="R1123" s="1" t="s">
        <v>1500</v>
      </c>
    </row>
    <row r="1124" customFormat="false" ht="12.8" hidden="false" customHeight="false" outlineLevel="0" collapsed="false">
      <c r="A1124" s="2" t="s">
        <v>1389</v>
      </c>
      <c r="B1124" s="2" t="s">
        <v>1491</v>
      </c>
      <c r="D1124" s="2" t="s">
        <v>77</v>
      </c>
      <c r="H1124" s="9" t="s">
        <v>1498</v>
      </c>
    </row>
    <row r="1125" customFormat="false" ht="12.8" hidden="false" customHeight="false" outlineLevel="0" collapsed="false">
      <c r="A1125" s="2" t="s">
        <v>1389</v>
      </c>
      <c r="B1125" s="2" t="s">
        <v>1491</v>
      </c>
      <c r="D1125" s="2" t="s">
        <v>77</v>
      </c>
      <c r="H1125" s="9" t="s">
        <v>1498</v>
      </c>
    </row>
    <row r="1126" customFormat="false" ht="12.8" hidden="false" customHeight="false" outlineLevel="0" collapsed="false">
      <c r="A1126" s="2" t="s">
        <v>1389</v>
      </c>
      <c r="B1126" s="2" t="s">
        <v>1491</v>
      </c>
      <c r="D1126" s="2" t="s">
        <v>77</v>
      </c>
      <c r="H1126" s="9" t="s">
        <v>1498</v>
      </c>
    </row>
    <row r="1127" customFormat="false" ht="12.8" hidden="false" customHeight="false" outlineLevel="0" collapsed="false">
      <c r="A1127" s="2" t="s">
        <v>1389</v>
      </c>
      <c r="B1127" s="2" t="s">
        <v>1491</v>
      </c>
      <c r="C1127" s="1" t="s">
        <v>1501</v>
      </c>
      <c r="D1127" s="2" t="s">
        <v>77</v>
      </c>
      <c r="F1127" s="1" t="s">
        <v>23</v>
      </c>
      <c r="H1127" s="9" t="s">
        <v>1502</v>
      </c>
      <c r="R1127" s="1" t="s">
        <v>1500</v>
      </c>
    </row>
    <row r="1128" customFormat="false" ht="12.8" hidden="false" customHeight="false" outlineLevel="0" collapsed="false">
      <c r="A1128" s="2" t="s">
        <v>1389</v>
      </c>
      <c r="B1128" s="2" t="s">
        <v>1491</v>
      </c>
      <c r="D1128" s="2" t="s">
        <v>77</v>
      </c>
      <c r="H1128" s="9" t="s">
        <v>1502</v>
      </c>
    </row>
    <row r="1129" customFormat="false" ht="12.8" hidden="false" customHeight="false" outlineLevel="0" collapsed="false">
      <c r="A1129" s="2" t="s">
        <v>1389</v>
      </c>
      <c r="B1129" s="2" t="s">
        <v>1491</v>
      </c>
      <c r="D1129" s="2" t="s">
        <v>77</v>
      </c>
      <c r="H1129" s="9" t="s">
        <v>1502</v>
      </c>
    </row>
    <row r="1130" customFormat="false" ht="12.8" hidden="false" customHeight="false" outlineLevel="0" collapsed="false">
      <c r="A1130" s="2" t="s">
        <v>1389</v>
      </c>
      <c r="B1130" s="2" t="s">
        <v>1491</v>
      </c>
      <c r="D1130" s="2" t="s">
        <v>77</v>
      </c>
      <c r="H1130" s="9" t="s">
        <v>1502</v>
      </c>
    </row>
    <row r="1131" customFormat="false" ht="12.8" hidden="false" customHeight="false" outlineLevel="0" collapsed="false">
      <c r="A1131" s="2" t="s">
        <v>1389</v>
      </c>
      <c r="B1131" s="2" t="s">
        <v>1491</v>
      </c>
      <c r="C1131" s="1" t="s">
        <v>1503</v>
      </c>
      <c r="D1131" s="2" t="s">
        <v>77</v>
      </c>
      <c r="F1131" s="1" t="s">
        <v>30</v>
      </c>
      <c r="H1131" s="9" t="s">
        <v>1504</v>
      </c>
      <c r="R1131" s="1" t="s">
        <v>1500</v>
      </c>
    </row>
    <row r="1132" customFormat="false" ht="12.8" hidden="false" customHeight="false" outlineLevel="0" collapsed="false">
      <c r="A1132" s="2" t="s">
        <v>1389</v>
      </c>
      <c r="B1132" s="2" t="s">
        <v>1491</v>
      </c>
      <c r="C1132" s="1" t="s">
        <v>1505</v>
      </c>
      <c r="D1132" s="2" t="s">
        <v>77</v>
      </c>
      <c r="E1132" s="1" t="s">
        <v>249</v>
      </c>
      <c r="F1132" s="1" t="s">
        <v>30</v>
      </c>
      <c r="H1132" s="9" t="s">
        <v>1504</v>
      </c>
      <c r="R1132" s="1" t="s">
        <v>1500</v>
      </c>
    </row>
    <row r="1133" customFormat="false" ht="12.8" hidden="false" customHeight="false" outlineLevel="0" collapsed="false">
      <c r="A1133" s="2" t="s">
        <v>1389</v>
      </c>
      <c r="B1133" s="2" t="s">
        <v>1491</v>
      </c>
      <c r="D1133" s="2" t="s">
        <v>77</v>
      </c>
      <c r="H1133" s="9" t="s">
        <v>1504</v>
      </c>
    </row>
    <row r="1134" customFormat="false" ht="12.8" hidden="false" customHeight="false" outlineLevel="0" collapsed="false">
      <c r="A1134" s="2" t="s">
        <v>1389</v>
      </c>
      <c r="B1134" s="2" t="s">
        <v>1491</v>
      </c>
      <c r="D1134" s="2" t="s">
        <v>77</v>
      </c>
      <c r="H1134" s="9" t="s">
        <v>1504</v>
      </c>
    </row>
    <row r="1135" customFormat="false" ht="12.8" hidden="false" customHeight="false" outlineLevel="0" collapsed="false">
      <c r="A1135" s="2" t="s">
        <v>1389</v>
      </c>
      <c r="B1135" s="2" t="s">
        <v>1491</v>
      </c>
      <c r="D1135" s="2" t="s">
        <v>77</v>
      </c>
      <c r="H1135" s="9" t="s">
        <v>1504</v>
      </c>
    </row>
    <row r="1136" customFormat="false" ht="12.8" hidden="false" customHeight="false" outlineLevel="0" collapsed="false">
      <c r="A1136" s="2" t="s">
        <v>1389</v>
      </c>
      <c r="B1136" s="2" t="s">
        <v>1506</v>
      </c>
      <c r="C1136" s="2" t="s">
        <v>1507</v>
      </c>
      <c r="D1136" s="2" t="s">
        <v>92</v>
      </c>
      <c r="F1136" s="2" t="s">
        <v>23</v>
      </c>
      <c r="G1136" s="2" t="n">
        <f aca="false">H1136</f>
        <v>107</v>
      </c>
      <c r="H1136" s="2" t="n">
        <v>107</v>
      </c>
      <c r="P1136" s="2" t="s">
        <v>301</v>
      </c>
    </row>
    <row r="1137" customFormat="false" ht="12.8" hidden="false" customHeight="false" outlineLevel="0" collapsed="false">
      <c r="A1137" s="2" t="s">
        <v>1389</v>
      </c>
      <c r="B1137" s="2" t="s">
        <v>1506</v>
      </c>
      <c r="C1137" s="2" t="s">
        <v>1508</v>
      </c>
      <c r="D1137" s="2" t="s">
        <v>92</v>
      </c>
      <c r="F1137" s="2" t="s">
        <v>1509</v>
      </c>
      <c r="G1137" s="2" t="n">
        <f aca="false">H1137</f>
        <v>102</v>
      </c>
      <c r="H1137" s="2" t="n">
        <v>102</v>
      </c>
      <c r="N1137" s="1" t="s">
        <v>1510</v>
      </c>
    </row>
    <row r="1138" customFormat="false" ht="12.8" hidden="false" customHeight="false" outlineLevel="0" collapsed="false">
      <c r="A1138" s="2" t="s">
        <v>1389</v>
      </c>
      <c r="B1138" s="2" t="s">
        <v>1506</v>
      </c>
      <c r="C1138" s="2" t="s">
        <v>1511</v>
      </c>
      <c r="D1138" s="2" t="s">
        <v>57</v>
      </c>
      <c r="F1138" s="2" t="s">
        <v>30</v>
      </c>
      <c r="G1138" s="2" t="n">
        <f aca="false">H1138</f>
        <v>129</v>
      </c>
      <c r="H1138" s="2" t="n">
        <v>129</v>
      </c>
      <c r="Q1138" s="2" t="s">
        <v>1512</v>
      </c>
    </row>
    <row r="1139" customFormat="false" ht="12.8" hidden="false" customHeight="false" outlineLevel="0" collapsed="false">
      <c r="A1139" s="2" t="s">
        <v>1389</v>
      </c>
      <c r="B1139" s="2" t="s">
        <v>1506</v>
      </c>
      <c r="D1139" s="2" t="s">
        <v>92</v>
      </c>
      <c r="J1139" s="3" t="s">
        <v>37</v>
      </c>
      <c r="K1139" s="3"/>
      <c r="L1139" s="3"/>
      <c r="N1139" s="3" t="s">
        <v>1513</v>
      </c>
    </row>
    <row r="1140" customFormat="false" ht="12.8" hidden="false" customHeight="false" outlineLevel="0" collapsed="false">
      <c r="A1140" s="2" t="s">
        <v>1389</v>
      </c>
      <c r="B1140" s="2" t="s">
        <v>1506</v>
      </c>
      <c r="D1140" s="2" t="s">
        <v>92</v>
      </c>
      <c r="N1140" s="3" t="s">
        <v>1513</v>
      </c>
      <c r="Q1140" s="2" t="s">
        <v>1514</v>
      </c>
    </row>
    <row r="1141" customFormat="false" ht="12.8" hidden="false" customHeight="false" outlineLevel="0" collapsed="false">
      <c r="A1141" s="2" t="s">
        <v>1389</v>
      </c>
      <c r="B1141" s="2" t="s">
        <v>1506</v>
      </c>
      <c r="D1141" s="2" t="s">
        <v>92</v>
      </c>
      <c r="Q1141" s="2" t="s">
        <v>1514</v>
      </c>
    </row>
    <row r="1142" customFormat="false" ht="12.8" hidden="false" customHeight="false" outlineLevel="0" collapsed="false">
      <c r="A1142" s="2" t="s">
        <v>1389</v>
      </c>
      <c r="B1142" s="2" t="s">
        <v>1506</v>
      </c>
      <c r="C1142" s="2" t="s">
        <v>1515</v>
      </c>
      <c r="D1142" s="2" t="s">
        <v>92</v>
      </c>
      <c r="F1142" s="2" t="s">
        <v>30</v>
      </c>
      <c r="G1142" s="2"/>
      <c r="H1142" s="2" t="s">
        <v>303</v>
      </c>
      <c r="Q1142" s="2" t="s">
        <v>1514</v>
      </c>
    </row>
    <row r="1143" customFormat="false" ht="12.8" hidden="false" customHeight="false" outlineLevel="0" collapsed="false">
      <c r="A1143" s="2" t="s">
        <v>1389</v>
      </c>
      <c r="B1143" s="2" t="s">
        <v>1506</v>
      </c>
      <c r="C1143" s="2" t="s">
        <v>1516</v>
      </c>
      <c r="D1143" s="2" t="s">
        <v>92</v>
      </c>
      <c r="F1143" s="2" t="s">
        <v>30</v>
      </c>
      <c r="G1143" s="2"/>
      <c r="H1143" s="2" t="s">
        <v>303</v>
      </c>
      <c r="Q1143" s="2" t="s">
        <v>1514</v>
      </c>
    </row>
    <row r="1144" customFormat="false" ht="12.8" hidden="false" customHeight="false" outlineLevel="0" collapsed="false">
      <c r="A1144" s="2" t="s">
        <v>1389</v>
      </c>
      <c r="B1144" s="2" t="s">
        <v>1517</v>
      </c>
      <c r="C1144" s="2" t="s">
        <v>1518</v>
      </c>
      <c r="D1144" s="2" t="s">
        <v>60</v>
      </c>
      <c r="E1144" s="2" t="s">
        <v>1478</v>
      </c>
      <c r="F1144" s="2" t="s">
        <v>30</v>
      </c>
      <c r="G1144" s="2" t="n">
        <f aca="false">H1144</f>
        <v>129</v>
      </c>
      <c r="H1144" s="2" t="n">
        <v>129</v>
      </c>
      <c r="J1144" s="1" t="s">
        <v>184</v>
      </c>
      <c r="N1144" s="2" t="s">
        <v>1519</v>
      </c>
      <c r="P1144" s="2" t="s">
        <v>1520</v>
      </c>
    </row>
    <row r="1145" customFormat="false" ht="12.8" hidden="false" customHeight="false" outlineLevel="0" collapsed="false">
      <c r="A1145" s="2" t="s">
        <v>1389</v>
      </c>
      <c r="B1145" s="2" t="s">
        <v>1517</v>
      </c>
      <c r="C1145" s="2" t="s">
        <v>1519</v>
      </c>
      <c r="D1145" s="2" t="s">
        <v>60</v>
      </c>
      <c r="E1145" s="2" t="s">
        <v>1478</v>
      </c>
      <c r="F1145" s="2" t="s">
        <v>23</v>
      </c>
      <c r="G1145" s="2" t="n">
        <f aca="false">H1145</f>
        <v>90</v>
      </c>
      <c r="H1145" s="2" t="n">
        <v>90</v>
      </c>
      <c r="M1145" s="2" t="s">
        <v>1518</v>
      </c>
      <c r="P1145" s="2" t="s">
        <v>1521</v>
      </c>
    </row>
    <row r="1146" customFormat="false" ht="12.8" hidden="false" customHeight="false" outlineLevel="0" collapsed="false">
      <c r="A1146" s="2" t="s">
        <v>1389</v>
      </c>
      <c r="B1146" s="2" t="s">
        <v>1517</v>
      </c>
      <c r="C1146" s="2" t="s">
        <v>1522</v>
      </c>
      <c r="D1146" s="2" t="s">
        <v>92</v>
      </c>
      <c r="F1146" s="2" t="s">
        <v>23</v>
      </c>
      <c r="G1146" s="2" t="n">
        <f aca="false">H1146</f>
        <v>46</v>
      </c>
      <c r="H1146" s="2" t="n">
        <v>46</v>
      </c>
    </row>
    <row r="1147" customFormat="false" ht="12.8" hidden="false" customHeight="false" outlineLevel="0" collapsed="false">
      <c r="A1147" s="2" t="s">
        <v>1389</v>
      </c>
      <c r="B1147" s="2" t="s">
        <v>1517</v>
      </c>
      <c r="C1147" s="2" t="s">
        <v>1523</v>
      </c>
      <c r="D1147" s="2" t="s">
        <v>101</v>
      </c>
      <c r="F1147" s="2" t="s">
        <v>30</v>
      </c>
      <c r="G1147" s="2" t="n">
        <f aca="false">H1147</f>
        <v>60</v>
      </c>
      <c r="H1147" s="2" t="n">
        <v>60</v>
      </c>
      <c r="Q1147" s="1" t="s">
        <v>1524</v>
      </c>
    </row>
    <row r="1148" customFormat="false" ht="12.8" hidden="false" customHeight="false" outlineLevel="0" collapsed="false">
      <c r="A1148" s="2" t="s">
        <v>1389</v>
      </c>
      <c r="B1148" s="2" t="s">
        <v>1517</v>
      </c>
      <c r="C1148" s="2" t="s">
        <v>1525</v>
      </c>
      <c r="D1148" s="2" t="s">
        <v>83</v>
      </c>
      <c r="E1148" s="2" t="s">
        <v>1142</v>
      </c>
      <c r="F1148" s="2" t="s">
        <v>30</v>
      </c>
      <c r="G1148" s="2" t="n">
        <f aca="false">H1148</f>
        <v>55</v>
      </c>
      <c r="H1148" s="2" t="n">
        <v>55</v>
      </c>
    </row>
    <row r="1149" customFormat="false" ht="12.8" hidden="false" customHeight="false" outlineLevel="0" collapsed="false">
      <c r="A1149" s="2" t="s">
        <v>1389</v>
      </c>
      <c r="B1149" s="2" t="s">
        <v>1383</v>
      </c>
      <c r="D1149" s="3" t="s">
        <v>21</v>
      </c>
      <c r="J1149" s="3"/>
      <c r="K1149" s="3"/>
      <c r="L1149" s="3"/>
    </row>
    <row r="1150" customFormat="false" ht="12.8" hidden="false" customHeight="false" outlineLevel="0" collapsed="false">
      <c r="A1150" s="2" t="s">
        <v>1389</v>
      </c>
      <c r="B1150" s="2" t="s">
        <v>1383</v>
      </c>
      <c r="D1150" s="3" t="s">
        <v>21</v>
      </c>
      <c r="K1150" s="3"/>
      <c r="L1150" s="3"/>
    </row>
    <row r="1151" customFormat="false" ht="12.8" hidden="false" customHeight="false" outlineLevel="0" collapsed="false">
      <c r="A1151" s="2" t="s">
        <v>1389</v>
      </c>
      <c r="B1151" s="2" t="s">
        <v>1383</v>
      </c>
      <c r="D1151" s="3" t="s">
        <v>83</v>
      </c>
      <c r="J1151" s="3" t="s">
        <v>37</v>
      </c>
    </row>
    <row r="1152" customFormat="false" ht="12.8" hidden="false" customHeight="false" outlineLevel="0" collapsed="false">
      <c r="A1152" s="2" t="s">
        <v>1389</v>
      </c>
      <c r="B1152" s="2" t="s">
        <v>1383</v>
      </c>
      <c r="D1152" s="3" t="s">
        <v>83</v>
      </c>
      <c r="K1152" s="3"/>
    </row>
    <row r="1153" customFormat="false" ht="12.8" hidden="false" customHeight="false" outlineLevel="0" collapsed="false">
      <c r="A1153" s="2" t="s">
        <v>1389</v>
      </c>
      <c r="B1153" s="2" t="s">
        <v>1383</v>
      </c>
      <c r="D1153" s="3" t="s">
        <v>53</v>
      </c>
      <c r="J1153" s="3" t="s">
        <v>37</v>
      </c>
    </row>
    <row r="1154" customFormat="false" ht="12.8" hidden="false" customHeight="false" outlineLevel="0" collapsed="false">
      <c r="A1154" s="2" t="s">
        <v>1526</v>
      </c>
      <c r="B1154" s="2" t="s">
        <v>1527</v>
      </c>
      <c r="C1154" s="2" t="s">
        <v>1528</v>
      </c>
      <c r="D1154" s="2" t="s">
        <v>186</v>
      </c>
      <c r="F1154" s="2" t="s">
        <v>23</v>
      </c>
      <c r="G1154" s="2" t="n">
        <f aca="false">H1154</f>
        <v>86</v>
      </c>
      <c r="H1154" s="2" t="n">
        <v>86</v>
      </c>
      <c r="L1154" s="2" t="s">
        <v>24</v>
      </c>
      <c r="P1154" s="2" t="s">
        <v>1529</v>
      </c>
    </row>
    <row r="1155" customFormat="false" ht="12.8" hidden="false" customHeight="false" outlineLevel="0" collapsed="false">
      <c r="A1155" s="2" t="s">
        <v>1526</v>
      </c>
      <c r="B1155" s="2" t="s">
        <v>1527</v>
      </c>
      <c r="C1155" s="2" t="s">
        <v>1530</v>
      </c>
      <c r="D1155" s="2" t="s">
        <v>186</v>
      </c>
      <c r="F1155" s="2" t="s">
        <v>23</v>
      </c>
      <c r="G1155" s="2" t="n">
        <f aca="false">H1155</f>
        <v>25</v>
      </c>
      <c r="H1155" s="2" t="n">
        <v>25</v>
      </c>
      <c r="P1155" s="2" t="s">
        <v>1531</v>
      </c>
      <c r="Q1155" s="2" t="s">
        <v>1532</v>
      </c>
    </row>
    <row r="1156" customFormat="false" ht="12.8" hidden="false" customHeight="false" outlineLevel="0" collapsed="false">
      <c r="A1156" s="2" t="s">
        <v>1526</v>
      </c>
      <c r="B1156" s="2" t="s">
        <v>1527</v>
      </c>
      <c r="C1156" s="6" t="s">
        <v>1533</v>
      </c>
      <c r="D1156" s="2" t="s">
        <v>57</v>
      </c>
      <c r="F1156" s="2" t="s">
        <v>30</v>
      </c>
      <c r="G1156" s="2" t="n">
        <f aca="false">H1156</f>
        <v>90</v>
      </c>
      <c r="H1156" s="2" t="n">
        <v>90</v>
      </c>
      <c r="I1156" s="2" t="s">
        <v>65</v>
      </c>
      <c r="J1156" s="2" t="s">
        <v>1534</v>
      </c>
      <c r="K1156" s="2"/>
      <c r="P1156" s="2" t="s">
        <v>1535</v>
      </c>
    </row>
    <row r="1157" customFormat="false" ht="12.8" hidden="false" customHeight="false" outlineLevel="0" collapsed="false">
      <c r="A1157" s="2" t="s">
        <v>1526</v>
      </c>
      <c r="B1157" s="2" t="s">
        <v>1527</v>
      </c>
      <c r="C1157" s="2" t="s">
        <v>1536</v>
      </c>
      <c r="D1157" s="2" t="s">
        <v>186</v>
      </c>
      <c r="E1157" s="2" t="s">
        <v>1537</v>
      </c>
      <c r="F1157" s="2" t="s">
        <v>30</v>
      </c>
      <c r="G1157" s="2" t="n">
        <f aca="false">H1157</f>
        <v>61</v>
      </c>
      <c r="H1157" s="2" t="n">
        <v>61</v>
      </c>
      <c r="L1157" s="2" t="s">
        <v>1538</v>
      </c>
      <c r="P1157" s="2" t="s">
        <v>1539</v>
      </c>
    </row>
    <row r="1158" customFormat="false" ht="12.8" hidden="false" customHeight="false" outlineLevel="0" collapsed="false">
      <c r="A1158" s="2" t="s">
        <v>1526</v>
      </c>
      <c r="B1158" s="2" t="s">
        <v>1527</v>
      </c>
      <c r="C1158" s="2" t="s">
        <v>1540</v>
      </c>
      <c r="D1158" s="2" t="s">
        <v>186</v>
      </c>
      <c r="F1158" s="2" t="s">
        <v>30</v>
      </c>
      <c r="G1158" s="2" t="n">
        <f aca="false">H1158</f>
        <v>91</v>
      </c>
      <c r="H1158" s="2" t="n">
        <v>91</v>
      </c>
      <c r="L1158" s="2" t="s">
        <v>1538</v>
      </c>
      <c r="N1158" s="2" t="s">
        <v>1541</v>
      </c>
      <c r="P1158" s="2" t="s">
        <v>1542</v>
      </c>
    </row>
    <row r="1159" customFormat="false" ht="12.8" hidden="false" customHeight="false" outlineLevel="0" collapsed="false">
      <c r="A1159" s="2" t="s">
        <v>1526</v>
      </c>
      <c r="B1159" s="2" t="s">
        <v>1527</v>
      </c>
      <c r="C1159" s="2" t="s">
        <v>1543</v>
      </c>
      <c r="D1159" s="2" t="s">
        <v>101</v>
      </c>
      <c r="F1159" s="2" t="s">
        <v>30</v>
      </c>
      <c r="G1159" s="2" t="n">
        <f aca="false">H1159</f>
        <v>40</v>
      </c>
      <c r="H1159" s="2" t="n">
        <v>40</v>
      </c>
      <c r="Q1159" s="1" t="s">
        <v>1544</v>
      </c>
    </row>
    <row r="1160" customFormat="false" ht="12.8" hidden="false" customHeight="false" outlineLevel="0" collapsed="false">
      <c r="A1160" s="2" t="s">
        <v>1526</v>
      </c>
      <c r="B1160" s="2" t="s">
        <v>1527</v>
      </c>
      <c r="C1160" s="2" t="s">
        <v>1545</v>
      </c>
      <c r="D1160" s="2" t="s">
        <v>186</v>
      </c>
      <c r="E1160" s="2" t="s">
        <v>369</v>
      </c>
      <c r="F1160" s="2" t="s">
        <v>30</v>
      </c>
      <c r="G1160" s="2" t="n">
        <f aca="false">H1160</f>
        <v>45</v>
      </c>
      <c r="H1160" s="2" t="n">
        <v>45</v>
      </c>
      <c r="P1160" s="2" t="s">
        <v>1546</v>
      </c>
    </row>
    <row r="1161" customFormat="false" ht="12.8" hidden="false" customHeight="false" outlineLevel="0" collapsed="false">
      <c r="A1161" s="2" t="s">
        <v>1526</v>
      </c>
      <c r="B1161" s="2" t="s">
        <v>1527</v>
      </c>
      <c r="C1161" s="2" t="s">
        <v>1547</v>
      </c>
      <c r="D1161" s="2" t="s">
        <v>186</v>
      </c>
      <c r="F1161" s="2" t="s">
        <v>23</v>
      </c>
      <c r="G1161" s="2" t="n">
        <f aca="false">H1161</f>
        <v>85</v>
      </c>
      <c r="H1161" s="2" t="n">
        <v>85</v>
      </c>
      <c r="L1161" s="2" t="s">
        <v>1538</v>
      </c>
      <c r="P1161" s="2" t="s">
        <v>1548</v>
      </c>
    </row>
    <row r="1162" customFormat="false" ht="12.8" hidden="false" customHeight="false" outlineLevel="0" collapsed="false">
      <c r="A1162" s="2" t="s">
        <v>1526</v>
      </c>
      <c r="B1162" s="2" t="s">
        <v>1527</v>
      </c>
      <c r="C1162" s="6" t="s">
        <v>1549</v>
      </c>
      <c r="D1162" s="2" t="s">
        <v>186</v>
      </c>
      <c r="F1162" s="2" t="s">
        <v>23</v>
      </c>
      <c r="G1162" s="2" t="n">
        <f aca="false">H1162</f>
        <v>90</v>
      </c>
      <c r="H1162" s="2" t="n">
        <v>90</v>
      </c>
      <c r="I1162" s="2" t="s">
        <v>65</v>
      </c>
      <c r="L1162" s="2" t="s">
        <v>1550</v>
      </c>
      <c r="P1162" s="2" t="s">
        <v>1551</v>
      </c>
    </row>
    <row r="1163" customFormat="false" ht="12.8" hidden="false" customHeight="false" outlineLevel="0" collapsed="false">
      <c r="A1163" s="2" t="s">
        <v>1526</v>
      </c>
      <c r="B1163" s="2" t="s">
        <v>1527</v>
      </c>
      <c r="C1163" s="2" t="s">
        <v>1552</v>
      </c>
      <c r="D1163" s="2" t="s">
        <v>186</v>
      </c>
      <c r="F1163" s="1" t="s">
        <v>30</v>
      </c>
      <c r="G1163" s="3" t="n">
        <v>156</v>
      </c>
      <c r="I1163" s="3" t="s">
        <v>65</v>
      </c>
      <c r="L1163" s="2" t="s">
        <v>1088</v>
      </c>
      <c r="Q1163" s="2" t="s">
        <v>1553</v>
      </c>
      <c r="R1163" s="2" t="s">
        <v>1554</v>
      </c>
    </row>
    <row r="1164" customFormat="false" ht="12.8" hidden="false" customHeight="false" outlineLevel="0" collapsed="false">
      <c r="A1164" s="2" t="s">
        <v>1526</v>
      </c>
      <c r="B1164" s="2" t="s">
        <v>1527</v>
      </c>
      <c r="C1164" s="2" t="s">
        <v>1555</v>
      </c>
      <c r="D1164" s="2" t="s">
        <v>186</v>
      </c>
      <c r="F1164" s="1" t="s">
        <v>30</v>
      </c>
      <c r="G1164" s="3" t="n">
        <v>119</v>
      </c>
      <c r="N1164" s="2" t="s">
        <v>1556</v>
      </c>
      <c r="R1164" s="2" t="s">
        <v>1557</v>
      </c>
    </row>
    <row r="1165" customFormat="false" ht="12.8" hidden="false" customHeight="false" outlineLevel="0" collapsed="false">
      <c r="A1165" s="2" t="s">
        <v>1526</v>
      </c>
      <c r="B1165" s="2" t="s">
        <v>1527</v>
      </c>
      <c r="C1165" s="3" t="s">
        <v>1558</v>
      </c>
      <c r="D1165" s="2" t="s">
        <v>186</v>
      </c>
      <c r="F1165" s="1" t="s">
        <v>30</v>
      </c>
      <c r="G1165" s="3" t="n">
        <v>135</v>
      </c>
      <c r="I1165" s="3" t="s">
        <v>65</v>
      </c>
      <c r="L1165" s="2" t="s">
        <v>364</v>
      </c>
    </row>
    <row r="1166" customFormat="false" ht="12.8" hidden="false" customHeight="false" outlineLevel="0" collapsed="false">
      <c r="A1166" s="2" t="s">
        <v>1526</v>
      </c>
      <c r="B1166" s="2" t="s">
        <v>1527</v>
      </c>
      <c r="C1166" s="2" t="s">
        <v>1559</v>
      </c>
      <c r="D1166" s="2" t="s">
        <v>186</v>
      </c>
      <c r="F1166" s="1" t="s">
        <v>30</v>
      </c>
      <c r="G1166" s="3" t="n">
        <v>126</v>
      </c>
      <c r="I1166" s="2" t="s">
        <v>65</v>
      </c>
    </row>
    <row r="1167" customFormat="false" ht="12.8" hidden="false" customHeight="false" outlineLevel="0" collapsed="false">
      <c r="A1167" s="2" t="s">
        <v>1526</v>
      </c>
      <c r="B1167" s="2" t="s">
        <v>1527</v>
      </c>
      <c r="C1167" s="2" t="s">
        <v>1560</v>
      </c>
      <c r="D1167" s="2" t="s">
        <v>186</v>
      </c>
      <c r="F1167" s="1" t="s">
        <v>30</v>
      </c>
      <c r="N1167" s="2" t="s">
        <v>1561</v>
      </c>
      <c r="R1167" s="2" t="s">
        <v>1562</v>
      </c>
    </row>
    <row r="1168" customFormat="false" ht="12.8" hidden="false" customHeight="false" outlineLevel="0" collapsed="false">
      <c r="A1168" s="2" t="s">
        <v>1526</v>
      </c>
      <c r="B1168" s="2" t="s">
        <v>1527</v>
      </c>
      <c r="C1168" s="2" t="s">
        <v>1563</v>
      </c>
      <c r="D1168" s="2" t="s">
        <v>186</v>
      </c>
      <c r="F1168" s="3" t="s">
        <v>30</v>
      </c>
      <c r="N1168" s="2" t="s">
        <v>1564</v>
      </c>
    </row>
    <row r="1169" customFormat="false" ht="12.8" hidden="false" customHeight="false" outlineLevel="0" collapsed="false">
      <c r="A1169" s="2" t="s">
        <v>1526</v>
      </c>
      <c r="B1169" s="2" t="s">
        <v>1527</v>
      </c>
      <c r="C1169" s="2" t="s">
        <v>1563</v>
      </c>
      <c r="D1169" s="2" t="s">
        <v>186</v>
      </c>
      <c r="F1169" s="3" t="s">
        <v>23</v>
      </c>
    </row>
    <row r="1170" customFormat="false" ht="12.8" hidden="false" customHeight="false" outlineLevel="0" collapsed="false">
      <c r="A1170" s="2" t="s">
        <v>1526</v>
      </c>
      <c r="B1170" s="2" t="s">
        <v>1527</v>
      </c>
      <c r="C1170" s="2" t="s">
        <v>1563</v>
      </c>
      <c r="D1170" s="2" t="s">
        <v>186</v>
      </c>
      <c r="F1170" s="3" t="s">
        <v>23</v>
      </c>
    </row>
    <row r="1171" customFormat="false" ht="12.8" hidden="false" customHeight="false" outlineLevel="0" collapsed="false">
      <c r="A1171" s="2" t="s">
        <v>1526</v>
      </c>
      <c r="B1171" s="2" t="s">
        <v>1527</v>
      </c>
      <c r="C1171" s="2" t="s">
        <v>1563</v>
      </c>
      <c r="D1171" s="2" t="s">
        <v>186</v>
      </c>
      <c r="F1171" s="3" t="s">
        <v>23</v>
      </c>
    </row>
    <row r="1172" customFormat="false" ht="12.8" hidden="false" customHeight="false" outlineLevel="0" collapsed="false">
      <c r="A1172" s="2" t="s">
        <v>1526</v>
      </c>
      <c r="B1172" s="2" t="s">
        <v>1527</v>
      </c>
      <c r="C1172" s="2" t="s">
        <v>1565</v>
      </c>
      <c r="D1172" s="2" t="s">
        <v>186</v>
      </c>
      <c r="F1172" s="1" t="s">
        <v>23</v>
      </c>
      <c r="R1172" s="1" t="s">
        <v>1566</v>
      </c>
    </row>
    <row r="1173" customFormat="false" ht="12.8" hidden="false" customHeight="false" outlineLevel="0" collapsed="false">
      <c r="A1173" s="2" t="s">
        <v>1526</v>
      </c>
      <c r="B1173" s="2" t="s">
        <v>1527</v>
      </c>
      <c r="C1173" s="2" t="s">
        <v>1567</v>
      </c>
      <c r="D1173" s="2" t="s">
        <v>186</v>
      </c>
      <c r="F1173" s="1" t="s">
        <v>30</v>
      </c>
      <c r="R1173" s="1" t="s">
        <v>1566</v>
      </c>
    </row>
    <row r="1174" customFormat="false" ht="12.8" hidden="false" customHeight="false" outlineLevel="0" collapsed="false">
      <c r="A1174" s="2" t="s">
        <v>1526</v>
      </c>
      <c r="B1174" s="2" t="s">
        <v>1568</v>
      </c>
      <c r="C1174" s="2" t="s">
        <v>1569</v>
      </c>
      <c r="D1174" s="2" t="s">
        <v>186</v>
      </c>
      <c r="F1174" s="2" t="s">
        <v>30</v>
      </c>
      <c r="G1174" s="2" t="n">
        <f aca="false">H1174</f>
        <v>63</v>
      </c>
      <c r="H1174" s="2" t="n">
        <v>63</v>
      </c>
      <c r="P1174" s="2" t="s">
        <v>1570</v>
      </c>
    </row>
    <row r="1175" customFormat="false" ht="12.8" hidden="false" customHeight="false" outlineLevel="0" collapsed="false">
      <c r="A1175" s="2" t="s">
        <v>1526</v>
      </c>
      <c r="B1175" s="2" t="s">
        <v>1568</v>
      </c>
      <c r="C1175" s="2" t="s">
        <v>1571</v>
      </c>
      <c r="D1175" s="2" t="s">
        <v>60</v>
      </c>
      <c r="E1175" s="2" t="s">
        <v>1572</v>
      </c>
      <c r="F1175" s="2" t="s">
        <v>30</v>
      </c>
      <c r="G1175" s="2" t="n">
        <f aca="false">H1175</f>
        <v>52</v>
      </c>
      <c r="H1175" s="2" t="n">
        <v>52</v>
      </c>
      <c r="M1175" s="2" t="s">
        <v>1573</v>
      </c>
    </row>
    <row r="1176" customFormat="false" ht="12.8" hidden="false" customHeight="false" outlineLevel="0" collapsed="false">
      <c r="A1176" s="2" t="s">
        <v>1526</v>
      </c>
      <c r="B1176" s="2" t="s">
        <v>1574</v>
      </c>
      <c r="C1176" s="2" t="s">
        <v>1575</v>
      </c>
      <c r="D1176" s="2" t="s">
        <v>60</v>
      </c>
      <c r="E1176" s="2" t="s">
        <v>1288</v>
      </c>
      <c r="F1176" s="2" t="s">
        <v>30</v>
      </c>
      <c r="G1176" s="2" t="n">
        <f aca="false">H1176</f>
        <v>109</v>
      </c>
      <c r="H1176" s="2" t="n">
        <v>109</v>
      </c>
    </row>
    <row r="1177" customFormat="false" ht="12.8" hidden="false" customHeight="false" outlineLevel="0" collapsed="false">
      <c r="A1177" s="2" t="s">
        <v>1526</v>
      </c>
      <c r="B1177" s="2" t="s">
        <v>1574</v>
      </c>
      <c r="C1177" s="2" t="s">
        <v>1576</v>
      </c>
      <c r="D1177" s="2" t="s">
        <v>60</v>
      </c>
      <c r="E1177" s="2" t="s">
        <v>1288</v>
      </c>
      <c r="F1177" s="2" t="s">
        <v>30</v>
      </c>
      <c r="G1177" s="2" t="n">
        <f aca="false">H1177</f>
        <v>54</v>
      </c>
      <c r="H1177" s="2" t="n">
        <v>54</v>
      </c>
    </row>
    <row r="1178" customFormat="false" ht="12.8" hidden="false" customHeight="false" outlineLevel="0" collapsed="false">
      <c r="A1178" s="2" t="s">
        <v>1526</v>
      </c>
      <c r="B1178" s="2" t="s">
        <v>1574</v>
      </c>
      <c r="C1178" s="2" t="s">
        <v>1577</v>
      </c>
      <c r="D1178" s="2" t="s">
        <v>186</v>
      </c>
      <c r="F1178" s="2" t="s">
        <v>23</v>
      </c>
      <c r="G1178" s="2" t="n">
        <f aca="false">H1178</f>
        <v>48</v>
      </c>
      <c r="H1178" s="2" t="n">
        <v>48</v>
      </c>
      <c r="P1178" s="2" t="s">
        <v>1578</v>
      </c>
    </row>
    <row r="1179" customFormat="false" ht="12.8" hidden="false" customHeight="false" outlineLevel="0" collapsed="false">
      <c r="A1179" s="2" t="s">
        <v>1526</v>
      </c>
      <c r="B1179" s="2" t="s">
        <v>1574</v>
      </c>
      <c r="D1179" s="2" t="s">
        <v>60</v>
      </c>
      <c r="E1179" s="2" t="s">
        <v>1288</v>
      </c>
    </row>
    <row r="1180" customFormat="false" ht="12.8" hidden="false" customHeight="false" outlineLevel="0" collapsed="false">
      <c r="A1180" s="2" t="s">
        <v>1526</v>
      </c>
      <c r="B1180" s="2" t="s">
        <v>1574</v>
      </c>
      <c r="D1180" s="2" t="s">
        <v>60</v>
      </c>
      <c r="E1180" s="2" t="s">
        <v>1288</v>
      </c>
    </row>
    <row r="1181" customFormat="false" ht="12.8" hidden="false" customHeight="false" outlineLevel="0" collapsed="false">
      <c r="A1181" s="2" t="s">
        <v>1526</v>
      </c>
      <c r="B1181" s="2" t="s">
        <v>1574</v>
      </c>
      <c r="D1181" s="2" t="s">
        <v>60</v>
      </c>
      <c r="E1181" s="2" t="s">
        <v>1288</v>
      </c>
    </row>
    <row r="1182" customFormat="false" ht="12.8" hidden="false" customHeight="false" outlineLevel="0" collapsed="false">
      <c r="A1182" s="2" t="s">
        <v>1526</v>
      </c>
      <c r="B1182" s="2" t="s">
        <v>1579</v>
      </c>
      <c r="C1182" s="2" t="s">
        <v>1580</v>
      </c>
      <c r="D1182" s="2" t="s">
        <v>53</v>
      </c>
      <c r="F1182" s="2" t="s">
        <v>23</v>
      </c>
      <c r="G1182" s="2" t="n">
        <f aca="false">H1182</f>
        <v>78</v>
      </c>
      <c r="H1182" s="2" t="n">
        <v>78</v>
      </c>
      <c r="I1182" s="3" t="s">
        <v>65</v>
      </c>
      <c r="J1182" s="2" t="s">
        <v>54</v>
      </c>
      <c r="K1182" s="2"/>
      <c r="Q1182" s="1" t="s">
        <v>673</v>
      </c>
    </row>
    <row r="1183" customFormat="false" ht="12.8" hidden="false" customHeight="false" outlineLevel="0" collapsed="false">
      <c r="A1183" s="2" t="s">
        <v>1526</v>
      </c>
      <c r="B1183" s="2" t="s">
        <v>1579</v>
      </c>
      <c r="C1183" s="2" t="s">
        <v>1581</v>
      </c>
      <c r="D1183" s="2" t="s">
        <v>53</v>
      </c>
      <c r="F1183" s="2" t="s">
        <v>23</v>
      </c>
      <c r="G1183" s="2" t="n">
        <f aca="false">H1183</f>
        <v>65</v>
      </c>
      <c r="H1183" s="2" t="n">
        <v>65</v>
      </c>
      <c r="J1183" s="2" t="s">
        <v>37</v>
      </c>
      <c r="K1183" s="2"/>
      <c r="M1183" s="0" t="s">
        <v>1582</v>
      </c>
      <c r="Q1183" s="2" t="s">
        <v>1583</v>
      </c>
    </row>
    <row r="1184" customFormat="false" ht="12.8" hidden="false" customHeight="false" outlineLevel="0" collapsed="false">
      <c r="A1184" s="2" t="s">
        <v>1526</v>
      </c>
      <c r="B1184" s="2" t="s">
        <v>1579</v>
      </c>
      <c r="C1184" s="2" t="s">
        <v>1584</v>
      </c>
      <c r="D1184" s="2" t="s">
        <v>21</v>
      </c>
      <c r="E1184" s="2" t="s">
        <v>192</v>
      </c>
      <c r="F1184" s="2" t="s">
        <v>30</v>
      </c>
      <c r="G1184" s="2"/>
      <c r="H1184" s="2" t="s">
        <v>360</v>
      </c>
      <c r="J1184" s="2" t="s">
        <v>1585</v>
      </c>
      <c r="K1184" s="2"/>
      <c r="Q1184" s="2" t="s">
        <v>1586</v>
      </c>
    </row>
    <row r="1185" customFormat="false" ht="12.8" hidden="false" customHeight="false" outlineLevel="0" collapsed="false">
      <c r="A1185" s="2" t="s">
        <v>1526</v>
      </c>
      <c r="B1185" s="2" t="s">
        <v>1579</v>
      </c>
      <c r="C1185" s="2" t="s">
        <v>504</v>
      </c>
      <c r="D1185" s="2" t="s">
        <v>53</v>
      </c>
      <c r="F1185" s="2" t="s">
        <v>30</v>
      </c>
      <c r="G1185" s="2" t="n">
        <f aca="false">H1185</f>
        <v>44</v>
      </c>
      <c r="H1185" s="2" t="n">
        <v>44</v>
      </c>
      <c r="J1185" s="2" t="s">
        <v>37</v>
      </c>
      <c r="K1185" s="2"/>
      <c r="Q1185" s="2" t="s">
        <v>1587</v>
      </c>
    </row>
    <row r="1186" customFormat="false" ht="12.8" hidden="false" customHeight="false" outlineLevel="0" collapsed="false">
      <c r="A1186" s="2" t="s">
        <v>1526</v>
      </c>
      <c r="B1186" s="2" t="s">
        <v>1579</v>
      </c>
      <c r="C1186" s="2" t="s">
        <v>1588</v>
      </c>
      <c r="D1186" s="2" t="s">
        <v>186</v>
      </c>
      <c r="F1186" s="2" t="s">
        <v>23</v>
      </c>
      <c r="G1186" s="2" t="n">
        <f aca="false">H1186</f>
        <v>21</v>
      </c>
      <c r="H1186" s="2" t="n">
        <v>21</v>
      </c>
      <c r="J1186" s="2" t="s">
        <v>1589</v>
      </c>
      <c r="K1186" s="2"/>
      <c r="M1186" s="3" t="s">
        <v>1590</v>
      </c>
      <c r="P1186" s="2" t="s">
        <v>1591</v>
      </c>
      <c r="Q1186" s="2" t="s">
        <v>1586</v>
      </c>
    </row>
    <row r="1187" customFormat="false" ht="12.8" hidden="false" customHeight="false" outlineLevel="0" collapsed="false">
      <c r="A1187" s="2" t="s">
        <v>1526</v>
      </c>
      <c r="B1187" s="2" t="s">
        <v>1579</v>
      </c>
      <c r="C1187" s="2" t="s">
        <v>1592</v>
      </c>
      <c r="D1187" s="2" t="s">
        <v>53</v>
      </c>
      <c r="F1187" s="2" t="s">
        <v>23</v>
      </c>
      <c r="G1187" s="2" t="n">
        <f aca="false">H1187</f>
        <v>76</v>
      </c>
      <c r="H1187" s="2" t="n">
        <v>76</v>
      </c>
      <c r="J1187" s="2" t="s">
        <v>37</v>
      </c>
      <c r="K1187" s="2"/>
      <c r="Q1187" s="2" t="s">
        <v>1593</v>
      </c>
    </row>
    <row r="1188" customFormat="false" ht="12.8" hidden="false" customHeight="false" outlineLevel="0" collapsed="false">
      <c r="A1188" s="2" t="s">
        <v>1526</v>
      </c>
      <c r="B1188" s="2" t="s">
        <v>1579</v>
      </c>
      <c r="D1188" s="2" t="s">
        <v>53</v>
      </c>
      <c r="J1188" s="2" t="s">
        <v>709</v>
      </c>
      <c r="K1188" s="2"/>
    </row>
    <row r="1189" customFormat="false" ht="12.8" hidden="false" customHeight="false" outlineLevel="0" collapsed="false">
      <c r="A1189" s="2" t="s">
        <v>1526</v>
      </c>
      <c r="B1189" s="2" t="s">
        <v>1579</v>
      </c>
      <c r="D1189" s="2" t="s">
        <v>53</v>
      </c>
      <c r="J1189" s="2" t="s">
        <v>709</v>
      </c>
      <c r="K1189" s="2"/>
    </row>
    <row r="1190" customFormat="false" ht="12.8" hidden="false" customHeight="false" outlineLevel="0" collapsed="false">
      <c r="A1190" s="2" t="s">
        <v>1526</v>
      </c>
      <c r="B1190" s="2" t="s">
        <v>1579</v>
      </c>
      <c r="D1190" s="2" t="s">
        <v>53</v>
      </c>
      <c r="J1190" s="2" t="s">
        <v>709</v>
      </c>
      <c r="K1190" s="2"/>
    </row>
    <row r="1191" customFormat="false" ht="12.8" hidden="false" customHeight="false" outlineLevel="0" collapsed="false">
      <c r="A1191" s="2" t="s">
        <v>1526</v>
      </c>
      <c r="B1191" s="2" t="s">
        <v>1579</v>
      </c>
      <c r="D1191" s="2" t="s">
        <v>53</v>
      </c>
      <c r="J1191" s="2" t="s">
        <v>709</v>
      </c>
      <c r="K1191" s="2"/>
    </row>
    <row r="1192" customFormat="false" ht="12.8" hidden="false" customHeight="false" outlineLevel="0" collapsed="false">
      <c r="A1192" s="2" t="s">
        <v>1526</v>
      </c>
      <c r="B1192" s="2" t="s">
        <v>1579</v>
      </c>
      <c r="C1192" s="3" t="s">
        <v>1594</v>
      </c>
      <c r="D1192" s="3" t="s">
        <v>186</v>
      </c>
      <c r="F1192" s="2" t="s">
        <v>30</v>
      </c>
      <c r="G1192" s="2" t="n">
        <v>50</v>
      </c>
      <c r="H1192" s="9" t="s">
        <v>1595</v>
      </c>
      <c r="J1192" s="2" t="s">
        <v>1596</v>
      </c>
      <c r="K1192" s="2"/>
      <c r="M1192" s="2" t="s">
        <v>1597</v>
      </c>
    </row>
    <row r="1193" customFormat="false" ht="12.8" hidden="false" customHeight="false" outlineLevel="0" collapsed="false">
      <c r="A1193" s="2" t="s">
        <v>1526</v>
      </c>
      <c r="B1193" s="2" t="s">
        <v>1579</v>
      </c>
      <c r="D1193" s="3" t="s">
        <v>186</v>
      </c>
      <c r="F1193" s="3" t="s">
        <v>23</v>
      </c>
      <c r="J1193" s="2" t="s">
        <v>1596</v>
      </c>
      <c r="K1193" s="2"/>
    </row>
    <row r="1194" customFormat="false" ht="12.8" hidden="false" customHeight="false" outlineLevel="0" collapsed="false">
      <c r="A1194" s="2" t="s">
        <v>1526</v>
      </c>
      <c r="B1194" s="2" t="s">
        <v>1579</v>
      </c>
      <c r="D1194" s="3" t="s">
        <v>53</v>
      </c>
      <c r="E1194" s="3" t="s">
        <v>677</v>
      </c>
      <c r="J1194" s="2" t="s">
        <v>1596</v>
      </c>
      <c r="K1194" s="2"/>
    </row>
    <row r="1195" customFormat="false" ht="12.8" hidden="false" customHeight="false" outlineLevel="0" collapsed="false">
      <c r="A1195" s="2" t="s">
        <v>1526</v>
      </c>
      <c r="B1195" s="2" t="s">
        <v>1579</v>
      </c>
      <c r="D1195" s="3" t="s">
        <v>83</v>
      </c>
      <c r="J1195" s="2" t="s">
        <v>1596</v>
      </c>
      <c r="K1195" s="2"/>
    </row>
    <row r="1196" customFormat="false" ht="12.8" hidden="false" customHeight="false" outlineLevel="0" collapsed="false">
      <c r="A1196" s="2" t="s">
        <v>1526</v>
      </c>
      <c r="B1196" s="2" t="s">
        <v>1598</v>
      </c>
      <c r="C1196" s="2" t="s">
        <v>1599</v>
      </c>
      <c r="D1196" s="2" t="s">
        <v>186</v>
      </c>
      <c r="F1196" s="2" t="s">
        <v>30</v>
      </c>
      <c r="G1196" s="2" t="n">
        <f aca="false">H1196</f>
        <v>93</v>
      </c>
      <c r="H1196" s="2" t="n">
        <v>93</v>
      </c>
      <c r="N1196" s="2" t="s">
        <v>1600</v>
      </c>
    </row>
    <row r="1197" customFormat="false" ht="12.8" hidden="false" customHeight="false" outlineLevel="0" collapsed="false">
      <c r="A1197" s="2" t="s">
        <v>1526</v>
      </c>
      <c r="B1197" s="2" t="s">
        <v>1598</v>
      </c>
      <c r="C1197" s="2" t="s">
        <v>25</v>
      </c>
      <c r="D1197" s="2" t="s">
        <v>120</v>
      </c>
      <c r="E1197" s="2" t="s">
        <v>120</v>
      </c>
      <c r="F1197" s="2" t="s">
        <v>30</v>
      </c>
      <c r="G1197" s="2" t="n">
        <f aca="false">H1197</f>
        <v>32</v>
      </c>
      <c r="H1197" s="2" t="n">
        <v>32</v>
      </c>
      <c r="J1197" s="2" t="s">
        <v>1534</v>
      </c>
      <c r="K1197" s="1" t="s">
        <v>659</v>
      </c>
      <c r="M1197" s="0" t="s">
        <v>1601</v>
      </c>
      <c r="Q1197" s="2" t="s">
        <v>235</v>
      </c>
    </row>
    <row r="1198" customFormat="false" ht="12.8" hidden="false" customHeight="false" outlineLevel="0" collapsed="false">
      <c r="A1198" s="2" t="s">
        <v>1526</v>
      </c>
      <c r="B1198" s="2" t="s">
        <v>1598</v>
      </c>
      <c r="C1198" s="2" t="s">
        <v>1602</v>
      </c>
      <c r="D1198" s="2" t="s">
        <v>186</v>
      </c>
      <c r="F1198" s="2" t="s">
        <v>23</v>
      </c>
      <c r="G1198" s="2" t="n">
        <f aca="false">H1198</f>
        <v>58</v>
      </c>
      <c r="H1198" s="2" t="n">
        <v>58</v>
      </c>
      <c r="M1198" s="2" t="s">
        <v>1603</v>
      </c>
    </row>
    <row r="1199" customFormat="false" ht="12.8" hidden="false" customHeight="false" outlineLevel="0" collapsed="false">
      <c r="A1199" s="2" t="s">
        <v>1526</v>
      </c>
      <c r="B1199" s="2" t="s">
        <v>1598</v>
      </c>
      <c r="C1199" s="2" t="s">
        <v>1604</v>
      </c>
      <c r="D1199" s="2" t="s">
        <v>186</v>
      </c>
      <c r="F1199" s="2" t="s">
        <v>30</v>
      </c>
      <c r="G1199" s="2" t="n">
        <f aca="false">H1199</f>
        <v>58</v>
      </c>
      <c r="H1199" s="2" t="n">
        <v>58</v>
      </c>
      <c r="M1199" s="2" t="s">
        <v>1603</v>
      </c>
    </row>
    <row r="1200" customFormat="false" ht="12.8" hidden="false" customHeight="false" outlineLevel="0" collapsed="false">
      <c r="A1200" s="2" t="s">
        <v>1526</v>
      </c>
      <c r="B1200" s="2" t="s">
        <v>1605</v>
      </c>
      <c r="C1200" s="2" t="s">
        <v>1606</v>
      </c>
      <c r="D1200" s="2" t="s">
        <v>72</v>
      </c>
      <c r="E1200" s="3" t="s">
        <v>485</v>
      </c>
      <c r="F1200" s="2" t="s">
        <v>30</v>
      </c>
      <c r="G1200" s="2" t="n">
        <f aca="false">H1200</f>
        <v>90</v>
      </c>
      <c r="H1200" s="2" t="n">
        <v>90</v>
      </c>
      <c r="J1200" s="2" t="s">
        <v>80</v>
      </c>
      <c r="K1200" s="2"/>
      <c r="Q1200" s="2" t="s">
        <v>1607</v>
      </c>
    </row>
    <row r="1201" customFormat="false" ht="12.8" hidden="false" customHeight="false" outlineLevel="0" collapsed="false">
      <c r="A1201" s="2" t="s">
        <v>1526</v>
      </c>
      <c r="B1201" s="2" t="s">
        <v>1605</v>
      </c>
      <c r="C1201" s="2" t="s">
        <v>1608</v>
      </c>
      <c r="D1201" s="2" t="s">
        <v>57</v>
      </c>
      <c r="F1201" s="2" t="s">
        <v>23</v>
      </c>
      <c r="G1201" s="2" t="n">
        <f aca="false">H1201</f>
        <v>30</v>
      </c>
      <c r="H1201" s="2" t="n">
        <v>30</v>
      </c>
      <c r="J1201" s="2" t="s">
        <v>1609</v>
      </c>
      <c r="K1201" s="2"/>
      <c r="Q1201" s="1" t="s">
        <v>1610</v>
      </c>
    </row>
    <row r="1202" customFormat="false" ht="12.8" hidden="false" customHeight="false" outlineLevel="0" collapsed="false">
      <c r="A1202" s="2" t="s">
        <v>1526</v>
      </c>
      <c r="B1202" s="2" t="s">
        <v>1605</v>
      </c>
      <c r="C1202" s="2" t="s">
        <v>1611</v>
      </c>
      <c r="D1202" s="2" t="s">
        <v>186</v>
      </c>
      <c r="F1202" s="2" t="s">
        <v>30</v>
      </c>
      <c r="G1202" s="2" t="n">
        <f aca="false">H1202</f>
        <v>110</v>
      </c>
      <c r="H1202" s="2" t="n">
        <v>110</v>
      </c>
      <c r="J1202" s="2" t="s">
        <v>1534</v>
      </c>
      <c r="K1202" s="2"/>
      <c r="Q1202" s="1" t="s">
        <v>1612</v>
      </c>
    </row>
    <row r="1203" customFormat="false" ht="12.8" hidden="false" customHeight="false" outlineLevel="0" collapsed="false">
      <c r="A1203" s="2" t="s">
        <v>1526</v>
      </c>
      <c r="B1203" s="2" t="s">
        <v>1605</v>
      </c>
      <c r="C1203" s="2" t="s">
        <v>1613</v>
      </c>
      <c r="D1203" s="2" t="s">
        <v>95</v>
      </c>
      <c r="F1203" s="2" t="s">
        <v>23</v>
      </c>
      <c r="G1203" s="2" t="n">
        <f aca="false">H1203</f>
        <v>40</v>
      </c>
      <c r="H1203" s="2" t="n">
        <v>40</v>
      </c>
    </row>
    <row r="1204" customFormat="false" ht="12.8" hidden="false" customHeight="false" outlineLevel="0" collapsed="false">
      <c r="A1204" s="2" t="s">
        <v>1526</v>
      </c>
      <c r="B1204" s="2" t="s">
        <v>1605</v>
      </c>
      <c r="C1204" s="2" t="s">
        <v>1614</v>
      </c>
      <c r="D1204" s="2" t="s">
        <v>72</v>
      </c>
      <c r="E1204" s="3" t="s">
        <v>722</v>
      </c>
      <c r="F1204" s="2" t="s">
        <v>23</v>
      </c>
      <c r="G1204" s="2" t="n">
        <f aca="false">H1204</f>
        <v>60</v>
      </c>
      <c r="H1204" s="2" t="n">
        <v>60</v>
      </c>
      <c r="M1204" s="1" t="s">
        <v>1615</v>
      </c>
      <c r="P1204" s="1" t="s">
        <v>1616</v>
      </c>
      <c r="Q1204" s="1" t="s">
        <v>1617</v>
      </c>
    </row>
    <row r="1205" customFormat="false" ht="12.8" hidden="false" customHeight="false" outlineLevel="0" collapsed="false">
      <c r="A1205" s="2" t="s">
        <v>1526</v>
      </c>
      <c r="B1205" s="2" t="s">
        <v>1605</v>
      </c>
      <c r="D1205" s="2" t="s">
        <v>77</v>
      </c>
    </row>
    <row r="1206" customFormat="false" ht="12.8" hidden="false" customHeight="false" outlineLevel="0" collapsed="false">
      <c r="A1206" s="2" t="s">
        <v>1526</v>
      </c>
      <c r="B1206" s="2" t="s">
        <v>1605</v>
      </c>
      <c r="D1206" s="2" t="s">
        <v>77</v>
      </c>
    </row>
    <row r="1207" customFormat="false" ht="12.8" hidden="false" customHeight="false" outlineLevel="0" collapsed="false">
      <c r="A1207" s="2" t="s">
        <v>1526</v>
      </c>
      <c r="B1207" s="2" t="s">
        <v>1605</v>
      </c>
      <c r="D1207" s="2" t="s">
        <v>77</v>
      </c>
    </row>
    <row r="1208" customFormat="false" ht="12.8" hidden="false" customHeight="false" outlineLevel="0" collapsed="false">
      <c r="A1208" s="2" t="s">
        <v>1526</v>
      </c>
      <c r="B1208" s="2" t="s">
        <v>1605</v>
      </c>
      <c r="D1208" s="2" t="s">
        <v>77</v>
      </c>
    </row>
    <row r="1209" customFormat="false" ht="12.8" hidden="false" customHeight="false" outlineLevel="0" collapsed="false">
      <c r="A1209" s="2" t="s">
        <v>1526</v>
      </c>
      <c r="B1209" s="2" t="s">
        <v>1605</v>
      </c>
      <c r="D1209" s="2" t="s">
        <v>77</v>
      </c>
    </row>
    <row r="1210" customFormat="false" ht="12.8" hidden="false" customHeight="false" outlineLevel="0" collapsed="false">
      <c r="A1210" s="2" t="s">
        <v>1526</v>
      </c>
      <c r="B1210" s="13" t="s">
        <v>1618</v>
      </c>
      <c r="C1210" s="2" t="s">
        <v>1619</v>
      </c>
      <c r="D1210" s="2" t="s">
        <v>186</v>
      </c>
      <c r="F1210" s="2" t="s">
        <v>30</v>
      </c>
      <c r="G1210" s="2" t="n">
        <f aca="false">H1210</f>
        <v>32</v>
      </c>
      <c r="H1210" s="2" t="n">
        <v>32</v>
      </c>
      <c r="J1210" s="2" t="s">
        <v>1534</v>
      </c>
      <c r="K1210" s="2"/>
      <c r="P1210" s="1" t="s">
        <v>601</v>
      </c>
    </row>
    <row r="1211" customFormat="false" ht="12.8" hidden="false" customHeight="false" outlineLevel="0" collapsed="false">
      <c r="A1211" s="2" t="s">
        <v>1526</v>
      </c>
      <c r="B1211" s="13" t="s">
        <v>1618</v>
      </c>
      <c r="D1211" s="3" t="s">
        <v>60</v>
      </c>
    </row>
    <row r="1212" customFormat="false" ht="12.8" hidden="false" customHeight="false" outlineLevel="0" collapsed="false">
      <c r="A1212" s="2" t="s">
        <v>1526</v>
      </c>
      <c r="B1212" s="13" t="s">
        <v>1618</v>
      </c>
      <c r="D1212" s="3" t="s">
        <v>21</v>
      </c>
    </row>
    <row r="1213" customFormat="false" ht="12.8" hidden="false" customHeight="false" outlineLevel="0" collapsed="false">
      <c r="A1213" s="2" t="s">
        <v>1526</v>
      </c>
      <c r="B1213" s="13" t="s">
        <v>1620</v>
      </c>
      <c r="C1213" s="2" t="s">
        <v>1621</v>
      </c>
      <c r="D1213" s="2" t="s">
        <v>186</v>
      </c>
      <c r="F1213" s="1" t="s">
        <v>30</v>
      </c>
      <c r="Q1213" s="2" t="s">
        <v>1622</v>
      </c>
    </row>
    <row r="1214" customFormat="false" ht="12.8" hidden="false" customHeight="false" outlineLevel="0" collapsed="false">
      <c r="A1214" s="2" t="s">
        <v>1526</v>
      </c>
      <c r="B1214" s="13" t="s">
        <v>1620</v>
      </c>
      <c r="C1214" s="1" t="s">
        <v>1623</v>
      </c>
      <c r="D1214" s="2" t="s">
        <v>186</v>
      </c>
      <c r="F1214" s="1" t="s">
        <v>30</v>
      </c>
      <c r="Q1214" s="2" t="s">
        <v>1624</v>
      </c>
    </row>
    <row r="1215" customFormat="false" ht="12.8" hidden="false" customHeight="false" outlineLevel="0" collapsed="false">
      <c r="A1215" s="2" t="s">
        <v>1526</v>
      </c>
      <c r="B1215" s="13" t="s">
        <v>1620</v>
      </c>
      <c r="D1215" s="3" t="s">
        <v>53</v>
      </c>
      <c r="J1215" s="2" t="s">
        <v>37</v>
      </c>
      <c r="K1215" s="2"/>
      <c r="Q1215" s="2" t="s">
        <v>1622</v>
      </c>
    </row>
    <row r="1216" customFormat="false" ht="12.8" hidden="false" customHeight="false" outlineLevel="0" collapsed="false">
      <c r="A1216" s="2" t="s">
        <v>1526</v>
      </c>
      <c r="B1216" s="2" t="s">
        <v>1625</v>
      </c>
      <c r="C1216" s="6" t="s">
        <v>1626</v>
      </c>
      <c r="D1216" s="2" t="s">
        <v>186</v>
      </c>
      <c r="F1216" s="2" t="s">
        <v>30</v>
      </c>
      <c r="G1216" s="2" t="n">
        <f aca="false">H1216</f>
        <v>58</v>
      </c>
      <c r="H1216" s="2" t="n">
        <v>58</v>
      </c>
      <c r="I1216" s="2" t="s">
        <v>65</v>
      </c>
      <c r="J1216" s="2" t="s">
        <v>215</v>
      </c>
      <c r="K1216" s="2"/>
      <c r="P1216" s="2" t="s">
        <v>1627</v>
      </c>
    </row>
    <row r="1217" customFormat="false" ht="12.8" hidden="false" customHeight="false" outlineLevel="0" collapsed="false">
      <c r="A1217" s="2" t="s">
        <v>1526</v>
      </c>
      <c r="B1217" s="2" t="s">
        <v>1625</v>
      </c>
      <c r="C1217" s="2" t="s">
        <v>1628</v>
      </c>
      <c r="D1217" s="2" t="s">
        <v>60</v>
      </c>
      <c r="F1217" s="2" t="s">
        <v>23</v>
      </c>
      <c r="G1217" s="2" t="n">
        <f aca="false">H1217</f>
        <v>31</v>
      </c>
      <c r="H1217" s="2" t="n">
        <v>31</v>
      </c>
      <c r="P1217" s="2" t="s">
        <v>1629</v>
      </c>
    </row>
    <row r="1218" customFormat="false" ht="12.8" hidden="false" customHeight="false" outlineLevel="0" collapsed="false">
      <c r="A1218" s="2" t="s">
        <v>1526</v>
      </c>
      <c r="B1218" s="2" t="s">
        <v>1625</v>
      </c>
      <c r="C1218" s="2" t="s">
        <v>1630</v>
      </c>
      <c r="D1218" s="2" t="s">
        <v>186</v>
      </c>
      <c r="F1218" s="2" t="s">
        <v>30</v>
      </c>
      <c r="G1218" s="2" t="n">
        <f aca="false">H1218</f>
        <v>45</v>
      </c>
      <c r="H1218" s="2" t="n">
        <v>45</v>
      </c>
      <c r="P1218" s="2" t="s">
        <v>1631</v>
      </c>
    </row>
    <row r="1219" customFormat="false" ht="12.8" hidden="false" customHeight="false" outlineLevel="0" collapsed="false">
      <c r="A1219" s="2" t="s">
        <v>1526</v>
      </c>
      <c r="B1219" s="2" t="s">
        <v>1625</v>
      </c>
      <c r="C1219" s="2" t="s">
        <v>1632</v>
      </c>
      <c r="D1219" s="2" t="s">
        <v>186</v>
      </c>
      <c r="F1219" s="2" t="s">
        <v>30</v>
      </c>
      <c r="G1219" s="2" t="n">
        <f aca="false">H1219</f>
        <v>32</v>
      </c>
      <c r="H1219" s="2" t="n">
        <v>32</v>
      </c>
      <c r="P1219" s="2" t="s">
        <v>1633</v>
      </c>
    </row>
    <row r="1220" customFormat="false" ht="12.8" hidden="false" customHeight="false" outlineLevel="0" collapsed="false">
      <c r="A1220" s="2" t="s">
        <v>1526</v>
      </c>
      <c r="B1220" s="2" t="s">
        <v>1625</v>
      </c>
      <c r="C1220" s="6" t="s">
        <v>1634</v>
      </c>
      <c r="D1220" s="2" t="s">
        <v>95</v>
      </c>
      <c r="F1220" s="2" t="s">
        <v>30</v>
      </c>
      <c r="G1220" s="2" t="n">
        <f aca="false">H1220</f>
        <v>70</v>
      </c>
      <c r="H1220" s="2" t="n">
        <v>70</v>
      </c>
      <c r="I1220" s="2" t="s">
        <v>65</v>
      </c>
      <c r="P1220" s="2" t="s">
        <v>138</v>
      </c>
    </row>
    <row r="1221" customFormat="false" ht="12.8" hidden="false" customHeight="false" outlineLevel="0" collapsed="false">
      <c r="A1221" s="2" t="s">
        <v>1526</v>
      </c>
      <c r="B1221" s="2" t="s">
        <v>1625</v>
      </c>
      <c r="C1221" s="2"/>
      <c r="D1221" s="2" t="s">
        <v>95</v>
      </c>
      <c r="R1221" s="2" t="s">
        <v>1635</v>
      </c>
    </row>
    <row r="1222" customFormat="false" ht="12.8" hidden="false" customHeight="false" outlineLevel="0" collapsed="false">
      <c r="A1222" s="2" t="s">
        <v>1526</v>
      </c>
      <c r="B1222" s="2" t="s">
        <v>1625</v>
      </c>
      <c r="C1222" s="2"/>
      <c r="D1222" s="2" t="s">
        <v>95</v>
      </c>
      <c r="R1222" s="2" t="s">
        <v>1635</v>
      </c>
    </row>
    <row r="1223" customFormat="false" ht="12.8" hidden="false" customHeight="false" outlineLevel="0" collapsed="false">
      <c r="A1223" s="2" t="s">
        <v>1526</v>
      </c>
      <c r="B1223" s="2" t="s">
        <v>1625</v>
      </c>
      <c r="C1223" s="2"/>
      <c r="D1223" s="2" t="s">
        <v>120</v>
      </c>
      <c r="E1223" s="2" t="s">
        <v>120</v>
      </c>
      <c r="R1223" s="2" t="s">
        <v>1635</v>
      </c>
    </row>
    <row r="1224" customFormat="false" ht="12.8" hidden="false" customHeight="false" outlineLevel="0" collapsed="false">
      <c r="A1224" s="2" t="s">
        <v>1526</v>
      </c>
      <c r="B1224" s="2" t="s">
        <v>1625</v>
      </c>
      <c r="C1224" s="2"/>
      <c r="D1224" s="2" t="s">
        <v>120</v>
      </c>
      <c r="E1224" s="2" t="s">
        <v>120</v>
      </c>
      <c r="R1224" s="2" t="s">
        <v>1635</v>
      </c>
    </row>
    <row r="1225" customFormat="false" ht="12.8" hidden="false" customHeight="false" outlineLevel="0" collapsed="false">
      <c r="A1225" s="2" t="s">
        <v>1526</v>
      </c>
      <c r="B1225" s="2" t="s">
        <v>1625</v>
      </c>
      <c r="C1225" s="3" t="s">
        <v>1636</v>
      </c>
      <c r="D1225" s="2" t="s">
        <v>186</v>
      </c>
      <c r="F1225" s="2" t="s">
        <v>30</v>
      </c>
      <c r="G1225" s="2" t="n">
        <v>159</v>
      </c>
      <c r="H1225" s="9" t="s">
        <v>405</v>
      </c>
      <c r="J1225" s="10" t="s">
        <v>37</v>
      </c>
      <c r="K1225" s="10"/>
      <c r="L1225" s="3" t="s">
        <v>62</v>
      </c>
      <c r="N1225" s="2" t="s">
        <v>1637</v>
      </c>
      <c r="R1225" s="2" t="s">
        <v>1638</v>
      </c>
    </row>
    <row r="1226" customFormat="false" ht="12.8" hidden="false" customHeight="false" outlineLevel="0" collapsed="false">
      <c r="A1226" s="2" t="s">
        <v>1526</v>
      </c>
      <c r="B1226" s="2" t="s">
        <v>1625</v>
      </c>
      <c r="C1226" s="3" t="s">
        <v>1639</v>
      </c>
      <c r="D1226" s="3" t="s">
        <v>186</v>
      </c>
      <c r="F1226" s="10" t="s">
        <v>30</v>
      </c>
      <c r="G1226" s="10"/>
      <c r="J1226" s="10" t="s">
        <v>37</v>
      </c>
      <c r="K1226" s="10"/>
      <c r="L1226" s="10"/>
    </row>
    <row r="1227" customFormat="false" ht="12.8" hidden="false" customHeight="false" outlineLevel="0" collapsed="false">
      <c r="A1227" s="2" t="s">
        <v>1526</v>
      </c>
      <c r="B1227" s="2" t="s">
        <v>1625</v>
      </c>
      <c r="C1227" s="2"/>
      <c r="D1227" s="3" t="s">
        <v>120</v>
      </c>
      <c r="E1227" s="3" t="s">
        <v>175</v>
      </c>
    </row>
    <row r="1228" customFormat="false" ht="12.8" hidden="false" customHeight="false" outlineLevel="0" collapsed="false">
      <c r="A1228" s="2" t="s">
        <v>1526</v>
      </c>
      <c r="B1228" s="2" t="s">
        <v>1625</v>
      </c>
      <c r="C1228" s="2"/>
      <c r="D1228" s="3" t="s">
        <v>95</v>
      </c>
    </row>
    <row r="1229" customFormat="false" ht="12.8" hidden="false" customHeight="false" outlineLevel="0" collapsed="false">
      <c r="A1229" s="2" t="s">
        <v>1526</v>
      </c>
      <c r="B1229" s="2" t="s">
        <v>1625</v>
      </c>
      <c r="C1229" s="2"/>
      <c r="D1229" s="3" t="s">
        <v>83</v>
      </c>
    </row>
    <row r="1230" customFormat="false" ht="12.8" hidden="false" customHeight="false" outlineLevel="0" collapsed="false">
      <c r="A1230" s="2" t="s">
        <v>1526</v>
      </c>
      <c r="B1230" s="2" t="s">
        <v>1640</v>
      </c>
      <c r="C1230" s="2" t="s">
        <v>1641</v>
      </c>
      <c r="D1230" s="2" t="s">
        <v>68</v>
      </c>
      <c r="F1230" s="2" t="s">
        <v>30</v>
      </c>
      <c r="G1230" s="2" t="n">
        <f aca="false">H1230</f>
        <v>78</v>
      </c>
      <c r="H1230" s="2" t="n">
        <v>78</v>
      </c>
      <c r="Q1230" s="0" t="s">
        <v>1642</v>
      </c>
    </row>
    <row r="1231" customFormat="false" ht="12.8" hidden="false" customHeight="false" outlineLevel="0" collapsed="false">
      <c r="A1231" s="2" t="s">
        <v>1526</v>
      </c>
      <c r="B1231" s="2" t="s">
        <v>1640</v>
      </c>
      <c r="C1231" s="2" t="s">
        <v>1643</v>
      </c>
      <c r="D1231" s="2" t="s">
        <v>186</v>
      </c>
      <c r="F1231" s="2" t="s">
        <v>30</v>
      </c>
      <c r="G1231" s="2" t="n">
        <f aca="false">H1231</f>
        <v>49</v>
      </c>
      <c r="H1231" s="2" t="n">
        <v>49</v>
      </c>
      <c r="M1231" s="0" t="s">
        <v>1644</v>
      </c>
    </row>
    <row r="1232" customFormat="false" ht="12.8" hidden="false" customHeight="false" outlineLevel="0" collapsed="false">
      <c r="A1232" s="2" t="s">
        <v>1526</v>
      </c>
      <c r="B1232" s="2" t="s">
        <v>1640</v>
      </c>
      <c r="D1232" s="3" t="s">
        <v>53</v>
      </c>
      <c r="E1232" s="3"/>
      <c r="J1232" s="2" t="s">
        <v>37</v>
      </c>
      <c r="K1232" s="2"/>
    </row>
    <row r="1233" customFormat="false" ht="12.8" hidden="false" customHeight="false" outlineLevel="0" collapsed="false">
      <c r="A1233" s="2" t="s">
        <v>1526</v>
      </c>
      <c r="B1233" s="2" t="s">
        <v>1645</v>
      </c>
      <c r="C1233" s="2" t="s">
        <v>1646</v>
      </c>
      <c r="D1233" s="2" t="s">
        <v>186</v>
      </c>
      <c r="F1233" s="1" t="s">
        <v>30</v>
      </c>
      <c r="G1233" s="1" t="n">
        <v>85</v>
      </c>
      <c r="H1233" s="1" t="n">
        <v>85</v>
      </c>
      <c r="M1233" s="1" t="s">
        <v>1647</v>
      </c>
      <c r="P1233" s="1" t="s">
        <v>138</v>
      </c>
      <c r="Q1233" s="1" t="s">
        <v>1648</v>
      </c>
    </row>
    <row r="1234" customFormat="false" ht="12.8" hidden="false" customHeight="false" outlineLevel="0" collapsed="false">
      <c r="A1234" s="2" t="s">
        <v>1526</v>
      </c>
      <c r="B1234" s="2" t="s">
        <v>1645</v>
      </c>
      <c r="C1234" s="2" t="s">
        <v>1649</v>
      </c>
      <c r="D1234" s="2" t="s">
        <v>186</v>
      </c>
      <c r="F1234" s="1" t="s">
        <v>23</v>
      </c>
      <c r="G1234" s="1" t="n">
        <v>106</v>
      </c>
      <c r="H1234" s="1" t="n">
        <v>106</v>
      </c>
      <c r="P1234" s="1" t="s">
        <v>226</v>
      </c>
      <c r="Q1234" s="1" t="s">
        <v>1650</v>
      </c>
    </row>
    <row r="1235" customFormat="false" ht="12.8" hidden="false" customHeight="false" outlineLevel="0" collapsed="false">
      <c r="A1235" s="2" t="s">
        <v>1526</v>
      </c>
      <c r="B1235" s="2" t="s">
        <v>1645</v>
      </c>
      <c r="C1235" s="2" t="s">
        <v>1651</v>
      </c>
      <c r="D1235" s="2" t="s">
        <v>186</v>
      </c>
      <c r="F1235" s="1" t="s">
        <v>30</v>
      </c>
      <c r="G1235" s="1" t="n">
        <v>41</v>
      </c>
      <c r="H1235" s="1" t="n">
        <v>41</v>
      </c>
      <c r="P1235" s="1" t="s">
        <v>910</v>
      </c>
      <c r="Q1235" s="1" t="s">
        <v>1652</v>
      </c>
    </row>
    <row r="1236" customFormat="false" ht="12.8" hidden="false" customHeight="false" outlineLevel="0" collapsed="false">
      <c r="A1236" s="2" t="s">
        <v>1526</v>
      </c>
      <c r="B1236" s="2" t="s">
        <v>1645</v>
      </c>
      <c r="C1236" s="2" t="s">
        <v>1653</v>
      </c>
      <c r="D1236" s="2" t="s">
        <v>68</v>
      </c>
      <c r="E1236" s="1" t="s">
        <v>1093</v>
      </c>
      <c r="F1236" s="1" t="s">
        <v>30</v>
      </c>
      <c r="G1236" s="1" t="n">
        <v>47</v>
      </c>
      <c r="H1236" s="1" t="n">
        <v>47</v>
      </c>
      <c r="P1236" s="1" t="s">
        <v>55</v>
      </c>
      <c r="Q1236" s="1" t="s">
        <v>1654</v>
      </c>
    </row>
    <row r="1237" customFormat="false" ht="12.8" hidden="false" customHeight="false" outlineLevel="0" collapsed="false">
      <c r="A1237" s="2" t="s">
        <v>1526</v>
      </c>
      <c r="B1237" s="2" t="s">
        <v>1645</v>
      </c>
      <c r="D1237" s="3" t="s">
        <v>186</v>
      </c>
      <c r="F1237" s="3" t="s">
        <v>23</v>
      </c>
      <c r="P1237" s="1" t="s">
        <v>1655</v>
      </c>
      <c r="Q1237" s="1" t="s">
        <v>1656</v>
      </c>
      <c r="R1237" s="2" t="s">
        <v>790</v>
      </c>
    </row>
    <row r="1238" customFormat="false" ht="12.8" hidden="false" customHeight="false" outlineLevel="0" collapsed="false">
      <c r="A1238" s="2" t="s">
        <v>1526</v>
      </c>
      <c r="B1238" s="2" t="s">
        <v>1645</v>
      </c>
      <c r="D1238" s="3" t="s">
        <v>186</v>
      </c>
      <c r="F1238" s="3" t="s">
        <v>23</v>
      </c>
      <c r="Q1238" s="1" t="s">
        <v>1656</v>
      </c>
      <c r="R1238" s="2" t="s">
        <v>790</v>
      </c>
    </row>
    <row r="1239" customFormat="false" ht="12.8" hidden="false" customHeight="false" outlineLevel="0" collapsed="false">
      <c r="A1239" s="2" t="s">
        <v>1526</v>
      </c>
      <c r="B1239" s="2" t="s">
        <v>1645</v>
      </c>
      <c r="D1239" s="3" t="s">
        <v>83</v>
      </c>
    </row>
    <row r="1240" customFormat="false" ht="12.8" hidden="false" customHeight="false" outlineLevel="0" collapsed="false">
      <c r="A1240" s="2" t="s">
        <v>1526</v>
      </c>
      <c r="B1240" s="2" t="s">
        <v>1645</v>
      </c>
      <c r="D1240" s="3" t="s">
        <v>57</v>
      </c>
    </row>
    <row r="1241" customFormat="false" ht="12.8" hidden="false" customHeight="false" outlineLevel="0" collapsed="false">
      <c r="A1241" s="2" t="s">
        <v>1526</v>
      </c>
      <c r="B1241" s="2" t="s">
        <v>1657</v>
      </c>
      <c r="D1241" s="2" t="s">
        <v>77</v>
      </c>
    </row>
    <row r="1242" customFormat="false" ht="12.8" hidden="false" customHeight="false" outlineLevel="0" collapsed="false">
      <c r="A1242" s="2" t="s">
        <v>1526</v>
      </c>
      <c r="B1242" s="2" t="s">
        <v>1657</v>
      </c>
      <c r="D1242" s="2" t="s">
        <v>77</v>
      </c>
    </row>
    <row r="1243" customFormat="false" ht="12.8" hidden="false" customHeight="false" outlineLevel="0" collapsed="false">
      <c r="A1243" s="2" t="s">
        <v>1526</v>
      </c>
      <c r="B1243" s="2" t="s">
        <v>1657</v>
      </c>
      <c r="D1243" s="2" t="s">
        <v>77</v>
      </c>
    </row>
    <row r="1244" customFormat="false" ht="12.8" hidden="false" customHeight="false" outlineLevel="0" collapsed="false">
      <c r="A1244" s="2" t="s">
        <v>1526</v>
      </c>
      <c r="B1244" s="2" t="s">
        <v>1657</v>
      </c>
      <c r="D1244" s="2" t="s">
        <v>77</v>
      </c>
    </row>
    <row r="1245" customFormat="false" ht="12.8" hidden="false" customHeight="false" outlineLevel="0" collapsed="false">
      <c r="A1245" s="2" t="s">
        <v>1526</v>
      </c>
      <c r="B1245" s="2" t="s">
        <v>1657</v>
      </c>
      <c r="D1245" s="2" t="s">
        <v>77</v>
      </c>
    </row>
    <row r="1246" customFormat="false" ht="12.8" hidden="false" customHeight="false" outlineLevel="0" collapsed="false">
      <c r="A1246" s="2" t="s">
        <v>1526</v>
      </c>
      <c r="B1246" s="2" t="s">
        <v>1657</v>
      </c>
      <c r="D1246" s="2" t="s">
        <v>77</v>
      </c>
    </row>
    <row r="1247" customFormat="false" ht="12.8" hidden="false" customHeight="false" outlineLevel="0" collapsed="false">
      <c r="A1247" s="2" t="s">
        <v>1526</v>
      </c>
      <c r="B1247" s="2" t="s">
        <v>1657</v>
      </c>
      <c r="D1247" s="2" t="s">
        <v>77</v>
      </c>
    </row>
    <row r="1248" customFormat="false" ht="12.8" hidden="false" customHeight="false" outlineLevel="0" collapsed="false">
      <c r="A1248" s="2" t="s">
        <v>1526</v>
      </c>
      <c r="B1248" s="2" t="s">
        <v>280</v>
      </c>
      <c r="D1248" s="2" t="s">
        <v>77</v>
      </c>
    </row>
    <row r="1249" customFormat="false" ht="12.8" hidden="false" customHeight="false" outlineLevel="0" collapsed="false">
      <c r="A1249" s="2" t="s">
        <v>1526</v>
      </c>
      <c r="B1249" s="2" t="s">
        <v>280</v>
      </c>
      <c r="D1249" s="2" t="s">
        <v>77</v>
      </c>
    </row>
    <row r="1250" customFormat="false" ht="12.8" hidden="false" customHeight="false" outlineLevel="0" collapsed="false">
      <c r="A1250" s="2" t="s">
        <v>1526</v>
      </c>
      <c r="B1250" s="2" t="s">
        <v>280</v>
      </c>
      <c r="D1250" s="2" t="s">
        <v>77</v>
      </c>
    </row>
    <row r="1251" customFormat="false" ht="12.8" hidden="false" customHeight="false" outlineLevel="0" collapsed="false">
      <c r="A1251" s="2" t="s">
        <v>401</v>
      </c>
      <c r="B1251" s="2" t="s">
        <v>1658</v>
      </c>
      <c r="C1251" s="2" t="s">
        <v>1027</v>
      </c>
      <c r="D1251" s="2" t="s">
        <v>57</v>
      </c>
      <c r="F1251" s="2" t="s">
        <v>30</v>
      </c>
      <c r="G1251" s="2" t="n">
        <f aca="false">H1251</f>
        <v>34</v>
      </c>
      <c r="H1251" s="2" t="n">
        <v>34</v>
      </c>
    </row>
    <row r="1252" customFormat="false" ht="12.8" hidden="false" customHeight="false" outlineLevel="0" collapsed="false">
      <c r="A1252" s="2" t="s">
        <v>401</v>
      </c>
      <c r="B1252" s="2" t="s">
        <v>1658</v>
      </c>
      <c r="C1252" s="2" t="s">
        <v>1659</v>
      </c>
      <c r="D1252" s="2" t="s">
        <v>83</v>
      </c>
      <c r="E1252" s="2" t="s">
        <v>88</v>
      </c>
      <c r="F1252" s="2" t="s">
        <v>30</v>
      </c>
      <c r="G1252" s="2" t="n">
        <f aca="false">H1252</f>
        <v>87</v>
      </c>
      <c r="H1252" s="2" t="n">
        <v>87</v>
      </c>
      <c r="J1252" s="2" t="s">
        <v>66</v>
      </c>
      <c r="K1252" s="2"/>
      <c r="M1252" s="2" t="s">
        <v>455</v>
      </c>
    </row>
    <row r="1253" customFormat="false" ht="12.8" hidden="false" customHeight="false" outlineLevel="0" collapsed="false">
      <c r="A1253" s="2" t="s">
        <v>401</v>
      </c>
      <c r="B1253" s="2" t="s">
        <v>1658</v>
      </c>
      <c r="C1253" s="2" t="s">
        <v>1660</v>
      </c>
      <c r="D1253" s="2" t="s">
        <v>101</v>
      </c>
      <c r="F1253" s="2" t="s">
        <v>23</v>
      </c>
      <c r="G1253" s="2" t="n">
        <f aca="false">H1253</f>
        <v>28</v>
      </c>
      <c r="H1253" s="2" t="n">
        <v>28</v>
      </c>
    </row>
    <row r="1254" customFormat="false" ht="12.8" hidden="false" customHeight="false" outlineLevel="0" collapsed="false">
      <c r="A1254" s="2" t="s">
        <v>401</v>
      </c>
      <c r="B1254" s="2" t="s">
        <v>1658</v>
      </c>
      <c r="C1254" s="2" t="s">
        <v>1661</v>
      </c>
      <c r="D1254" s="2" t="s">
        <v>53</v>
      </c>
      <c r="F1254" s="2" t="s">
        <v>23</v>
      </c>
      <c r="G1254" s="2" t="n">
        <f aca="false">H1254</f>
        <v>44</v>
      </c>
      <c r="H1254" s="2" t="n">
        <v>44</v>
      </c>
      <c r="J1254" s="2" t="s">
        <v>37</v>
      </c>
      <c r="K1254" s="2"/>
    </row>
    <row r="1255" customFormat="false" ht="12.8" hidden="false" customHeight="false" outlineLevel="0" collapsed="false">
      <c r="A1255" s="2" t="s">
        <v>401</v>
      </c>
      <c r="B1255" s="2" t="s">
        <v>1658</v>
      </c>
      <c r="C1255" s="2" t="s">
        <v>1662</v>
      </c>
      <c r="D1255" s="2" t="s">
        <v>120</v>
      </c>
      <c r="E1255" s="2" t="s">
        <v>120</v>
      </c>
      <c r="F1255" s="2" t="s">
        <v>30</v>
      </c>
      <c r="G1255" s="2" t="n">
        <f aca="false">H1255</f>
        <v>35</v>
      </c>
      <c r="H1255" s="2" t="n">
        <v>35</v>
      </c>
      <c r="K1255" s="1" t="s">
        <v>659</v>
      </c>
    </row>
    <row r="1256" customFormat="false" ht="12.8" hidden="false" customHeight="false" outlineLevel="0" collapsed="false">
      <c r="A1256" s="2" t="s">
        <v>401</v>
      </c>
      <c r="B1256" s="2" t="s">
        <v>1658</v>
      </c>
      <c r="C1256" s="2" t="s">
        <v>1129</v>
      </c>
      <c r="D1256" s="2" t="s">
        <v>77</v>
      </c>
      <c r="F1256" s="2" t="s">
        <v>30</v>
      </c>
      <c r="G1256" s="2" t="n">
        <f aca="false">H1256</f>
        <v>24</v>
      </c>
      <c r="H1256" s="2" t="n">
        <v>24</v>
      </c>
    </row>
    <row r="1257" customFormat="false" ht="12.8" hidden="false" customHeight="false" outlineLevel="0" collapsed="false">
      <c r="A1257" s="2" t="s">
        <v>401</v>
      </c>
      <c r="B1257" s="2" t="s">
        <v>401</v>
      </c>
      <c r="C1257" s="2" t="s">
        <v>1518</v>
      </c>
      <c r="D1257" s="2" t="s">
        <v>92</v>
      </c>
      <c r="F1257" s="1" t="s">
        <v>30</v>
      </c>
      <c r="R1257" s="2" t="s">
        <v>1663</v>
      </c>
    </row>
    <row r="1258" customFormat="false" ht="12.8" hidden="false" customHeight="false" outlineLevel="0" collapsed="false">
      <c r="A1258" s="2" t="s">
        <v>401</v>
      </c>
      <c r="B1258" s="2" t="s">
        <v>401</v>
      </c>
      <c r="C1258" s="2" t="s">
        <v>1664</v>
      </c>
      <c r="D1258" s="2" t="s">
        <v>92</v>
      </c>
      <c r="F1258" s="1" t="s">
        <v>30</v>
      </c>
      <c r="R1258" s="2" t="s">
        <v>1663</v>
      </c>
    </row>
    <row r="1259" customFormat="false" ht="12.8" hidden="false" customHeight="false" outlineLevel="0" collapsed="false">
      <c r="A1259" s="2" t="s">
        <v>947</v>
      </c>
      <c r="B1259" s="2" t="s">
        <v>401</v>
      </c>
      <c r="C1259" s="2" t="s">
        <v>1665</v>
      </c>
      <c r="D1259" s="2" t="s">
        <v>95</v>
      </c>
      <c r="F1259" s="1" t="s">
        <v>30</v>
      </c>
      <c r="O1259" s="1" t="s">
        <v>1051</v>
      </c>
      <c r="R1259" s="2" t="s">
        <v>1663</v>
      </c>
    </row>
    <row r="1260" customFormat="false" ht="12.8" hidden="false" customHeight="false" outlineLevel="0" collapsed="false">
      <c r="A1260" s="2" t="s">
        <v>401</v>
      </c>
      <c r="B1260" s="2" t="s">
        <v>401</v>
      </c>
      <c r="C1260" s="2" t="s">
        <v>1666</v>
      </c>
      <c r="D1260" s="2" t="s">
        <v>83</v>
      </c>
      <c r="F1260" s="1" t="s">
        <v>30</v>
      </c>
      <c r="R1260" s="2" t="s">
        <v>1663</v>
      </c>
    </row>
    <row r="1261" customFormat="false" ht="12.8" hidden="false" customHeight="false" outlineLevel="0" collapsed="false">
      <c r="A1261" s="2" t="s">
        <v>401</v>
      </c>
      <c r="B1261" s="2" t="s">
        <v>401</v>
      </c>
      <c r="C1261" s="2" t="s">
        <v>1144</v>
      </c>
      <c r="D1261" s="2" t="s">
        <v>60</v>
      </c>
      <c r="F1261" s="1" t="s">
        <v>23</v>
      </c>
      <c r="R1261" s="2" t="s">
        <v>1663</v>
      </c>
    </row>
    <row r="1262" customFormat="false" ht="12.8" hidden="false" customHeight="false" outlineLevel="0" collapsed="false">
      <c r="A1262" s="2" t="s">
        <v>401</v>
      </c>
      <c r="B1262" s="2" t="s">
        <v>401</v>
      </c>
      <c r="C1262" s="2" t="s">
        <v>1667</v>
      </c>
      <c r="D1262" s="2" t="s">
        <v>101</v>
      </c>
      <c r="F1262" s="1" t="s">
        <v>30</v>
      </c>
      <c r="R1262" s="2" t="s">
        <v>1663</v>
      </c>
    </row>
    <row r="1263" customFormat="false" ht="12.8" hidden="false" customHeight="false" outlineLevel="0" collapsed="false">
      <c r="A1263" s="2" t="s">
        <v>401</v>
      </c>
      <c r="B1263" s="2" t="s">
        <v>401</v>
      </c>
      <c r="C1263" s="2" t="s">
        <v>1668</v>
      </c>
      <c r="D1263" s="2" t="s">
        <v>57</v>
      </c>
      <c r="F1263" s="1" t="s">
        <v>30</v>
      </c>
      <c r="R1263" s="2" t="s">
        <v>1663</v>
      </c>
    </row>
    <row r="1264" customFormat="false" ht="12.8" hidden="false" customHeight="false" outlineLevel="0" collapsed="false">
      <c r="A1264" s="2" t="s">
        <v>401</v>
      </c>
      <c r="B1264" s="2" t="s">
        <v>401</v>
      </c>
      <c r="C1264" s="2" t="s">
        <v>1669</v>
      </c>
      <c r="D1264" s="2" t="s">
        <v>21</v>
      </c>
      <c r="F1264" s="1" t="s">
        <v>30</v>
      </c>
      <c r="R1264" s="2" t="s">
        <v>1663</v>
      </c>
    </row>
    <row r="1265" customFormat="false" ht="12.8" hidden="false" customHeight="false" outlineLevel="0" collapsed="false">
      <c r="A1265" s="2" t="s">
        <v>401</v>
      </c>
      <c r="B1265" s="2" t="s">
        <v>401</v>
      </c>
      <c r="C1265" s="2" t="s">
        <v>1670</v>
      </c>
      <c r="D1265" s="2" t="s">
        <v>57</v>
      </c>
      <c r="F1265" s="1" t="s">
        <v>23</v>
      </c>
      <c r="I1265" s="3"/>
      <c r="R1265" s="2" t="s">
        <v>1663</v>
      </c>
    </row>
    <row r="1266" customFormat="false" ht="12.8" hidden="false" customHeight="false" outlineLevel="0" collapsed="false">
      <c r="A1266" s="2" t="s">
        <v>401</v>
      </c>
      <c r="B1266" s="2" t="s">
        <v>401</v>
      </c>
      <c r="C1266" s="2" t="s">
        <v>1671</v>
      </c>
      <c r="D1266" s="2" t="s">
        <v>95</v>
      </c>
      <c r="F1266" s="1" t="s">
        <v>30</v>
      </c>
      <c r="R1266" s="2" t="s">
        <v>1663</v>
      </c>
    </row>
    <row r="1267" customFormat="false" ht="12.8" hidden="false" customHeight="false" outlineLevel="0" collapsed="false">
      <c r="A1267" s="2" t="s">
        <v>401</v>
      </c>
      <c r="B1267" s="2" t="s">
        <v>401</v>
      </c>
      <c r="C1267" s="2" t="s">
        <v>1672</v>
      </c>
      <c r="D1267" s="2" t="s">
        <v>83</v>
      </c>
      <c r="F1267" s="1" t="s">
        <v>30</v>
      </c>
      <c r="R1267" s="2" t="s">
        <v>1663</v>
      </c>
    </row>
    <row r="1268" customFormat="false" ht="12.8" hidden="false" customHeight="false" outlineLevel="0" collapsed="false">
      <c r="A1268" s="2" t="s">
        <v>401</v>
      </c>
      <c r="B1268" s="2" t="s">
        <v>401</v>
      </c>
      <c r="C1268" s="2" t="s">
        <v>504</v>
      </c>
      <c r="D1268" s="2" t="s">
        <v>101</v>
      </c>
      <c r="F1268" s="1" t="s">
        <v>30</v>
      </c>
      <c r="R1268" s="2" t="s">
        <v>1663</v>
      </c>
    </row>
    <row r="1269" customFormat="false" ht="12.8" hidden="false" customHeight="false" outlineLevel="0" collapsed="false">
      <c r="A1269" s="2" t="s">
        <v>401</v>
      </c>
      <c r="B1269" s="2" t="s">
        <v>401</v>
      </c>
      <c r="C1269" s="2" t="s">
        <v>1673</v>
      </c>
      <c r="D1269" s="2" t="s">
        <v>83</v>
      </c>
      <c r="F1269" s="1" t="s">
        <v>30</v>
      </c>
      <c r="R1269" s="2" t="s">
        <v>1663</v>
      </c>
    </row>
    <row r="1270" customFormat="false" ht="12.8" hidden="false" customHeight="false" outlineLevel="0" collapsed="false">
      <c r="A1270" s="2" t="s">
        <v>401</v>
      </c>
      <c r="B1270" s="2" t="s">
        <v>401</v>
      </c>
      <c r="C1270" s="2" t="s">
        <v>1674</v>
      </c>
      <c r="D1270" s="2" t="s">
        <v>92</v>
      </c>
      <c r="F1270" s="1" t="s">
        <v>30</v>
      </c>
      <c r="R1270" s="2" t="s">
        <v>1663</v>
      </c>
    </row>
    <row r="1271" customFormat="false" ht="12.8" hidden="false" customHeight="false" outlineLevel="0" collapsed="false">
      <c r="A1271" s="2" t="s">
        <v>401</v>
      </c>
      <c r="B1271" s="2" t="s">
        <v>401</v>
      </c>
      <c r="C1271" s="2" t="s">
        <v>1675</v>
      </c>
      <c r="D1271" s="2" t="s">
        <v>95</v>
      </c>
      <c r="F1271" s="1" t="s">
        <v>30</v>
      </c>
      <c r="Q1271" s="2" t="s">
        <v>1676</v>
      </c>
      <c r="R1271" s="2" t="s">
        <v>1677</v>
      </c>
    </row>
    <row r="1272" customFormat="false" ht="12.8" hidden="false" customHeight="false" outlineLevel="0" collapsed="false">
      <c r="A1272" s="2" t="s">
        <v>401</v>
      </c>
      <c r="B1272" s="2" t="s">
        <v>401</v>
      </c>
      <c r="C1272" s="2" t="s">
        <v>1678</v>
      </c>
      <c r="D1272" s="2" t="s">
        <v>53</v>
      </c>
      <c r="F1272" s="2" t="s">
        <v>30</v>
      </c>
      <c r="G1272" s="2" t="n">
        <f aca="false">H1272</f>
        <v>54</v>
      </c>
      <c r="H1272" s="2" t="n">
        <v>54</v>
      </c>
      <c r="J1272" s="2" t="s">
        <v>37</v>
      </c>
      <c r="K1272" s="2"/>
      <c r="R1272" s="2" t="s">
        <v>1679</v>
      </c>
    </row>
    <row r="1273" customFormat="false" ht="12.8" hidden="false" customHeight="false" outlineLevel="0" collapsed="false">
      <c r="A1273" s="2" t="s">
        <v>401</v>
      </c>
      <c r="B1273" s="2" t="s">
        <v>401</v>
      </c>
      <c r="C1273" s="2" t="s">
        <v>1680</v>
      </c>
      <c r="D1273" s="2" t="s">
        <v>186</v>
      </c>
      <c r="F1273" s="2" t="s">
        <v>23</v>
      </c>
      <c r="G1273" s="2" t="n">
        <f aca="false">H1273</f>
        <v>36</v>
      </c>
      <c r="H1273" s="2" t="n">
        <v>36</v>
      </c>
      <c r="R1273" s="2" t="s">
        <v>1681</v>
      </c>
    </row>
    <row r="1274" customFormat="false" ht="12.8" hidden="false" customHeight="false" outlineLevel="0" collapsed="false">
      <c r="A1274" s="2" t="s">
        <v>401</v>
      </c>
      <c r="B1274" s="2" t="s">
        <v>401</v>
      </c>
      <c r="C1274" s="2" t="s">
        <v>1682</v>
      </c>
      <c r="D1274" s="2" t="s">
        <v>120</v>
      </c>
      <c r="E1274" s="2" t="s">
        <v>175</v>
      </c>
      <c r="F1274" s="2" t="s">
        <v>30</v>
      </c>
      <c r="G1274" s="2" t="n">
        <f aca="false">H1274</f>
        <v>48</v>
      </c>
      <c r="H1274" s="2" t="n">
        <v>48</v>
      </c>
      <c r="R1274" s="2" t="s">
        <v>1683</v>
      </c>
    </row>
    <row r="1275" customFormat="false" ht="12.8" hidden="false" customHeight="false" outlineLevel="0" collapsed="false">
      <c r="A1275" s="2" t="s">
        <v>401</v>
      </c>
      <c r="B1275" s="2" t="s">
        <v>401</v>
      </c>
      <c r="C1275" s="2" t="s">
        <v>1684</v>
      </c>
      <c r="D1275" s="2" t="s">
        <v>68</v>
      </c>
      <c r="E1275" s="2" t="s">
        <v>1098</v>
      </c>
      <c r="F1275" s="2" t="s">
        <v>30</v>
      </c>
      <c r="G1275" s="2" t="n">
        <f aca="false">H1275</f>
        <v>63</v>
      </c>
      <c r="H1275" s="2" t="n">
        <v>63</v>
      </c>
      <c r="R1275" s="2" t="s">
        <v>1685</v>
      </c>
    </row>
    <row r="1276" customFormat="false" ht="12.8" hidden="false" customHeight="false" outlineLevel="0" collapsed="false">
      <c r="A1276" s="2" t="s">
        <v>401</v>
      </c>
      <c r="B1276" s="2" t="s">
        <v>401</v>
      </c>
      <c r="C1276" s="2" t="s">
        <v>1686</v>
      </c>
      <c r="D1276" s="2" t="s">
        <v>57</v>
      </c>
      <c r="F1276" s="2" t="s">
        <v>30</v>
      </c>
      <c r="G1276" s="2" t="n">
        <f aca="false">H1276</f>
        <v>64</v>
      </c>
      <c r="H1276" s="2" t="n">
        <v>64</v>
      </c>
      <c r="R1276" s="2" t="s">
        <v>1685</v>
      </c>
    </row>
    <row r="1277" customFormat="false" ht="12.8" hidden="false" customHeight="false" outlineLevel="0" collapsed="false">
      <c r="A1277" s="2" t="s">
        <v>401</v>
      </c>
      <c r="B1277" s="2" t="s">
        <v>401</v>
      </c>
      <c r="C1277" s="2" t="s">
        <v>1687</v>
      </c>
      <c r="D1277" s="2" t="s">
        <v>120</v>
      </c>
      <c r="E1277" s="2" t="s">
        <v>175</v>
      </c>
      <c r="F1277" s="2" t="s">
        <v>30</v>
      </c>
      <c r="G1277" s="2" t="n">
        <f aca="false">H1277</f>
        <v>130</v>
      </c>
      <c r="H1277" s="2" t="n">
        <v>130</v>
      </c>
      <c r="R1277" s="2" t="s">
        <v>1688</v>
      </c>
    </row>
    <row r="1278" customFormat="false" ht="12.8" hidden="false" customHeight="false" outlineLevel="0" collapsed="false">
      <c r="A1278" s="2" t="s">
        <v>401</v>
      </c>
      <c r="B1278" s="2" t="s">
        <v>401</v>
      </c>
      <c r="C1278" s="2" t="s">
        <v>1689</v>
      </c>
      <c r="D1278" s="2" t="s">
        <v>95</v>
      </c>
      <c r="F1278" s="2" t="s">
        <v>30</v>
      </c>
      <c r="G1278" s="2" t="n">
        <f aca="false">H1278</f>
        <v>75</v>
      </c>
      <c r="H1278" s="2" t="n">
        <v>75</v>
      </c>
      <c r="R1278" s="2" t="s">
        <v>1690</v>
      </c>
    </row>
    <row r="1279" customFormat="false" ht="12.8" hidden="false" customHeight="false" outlineLevel="0" collapsed="false">
      <c r="A1279" s="2" t="s">
        <v>401</v>
      </c>
      <c r="B1279" s="2" t="s">
        <v>401</v>
      </c>
      <c r="C1279" s="2" t="s">
        <v>1691</v>
      </c>
      <c r="D1279" s="2" t="s">
        <v>53</v>
      </c>
      <c r="F1279" s="2" t="s">
        <v>23</v>
      </c>
      <c r="G1279" s="2" t="n">
        <f aca="false">H1279</f>
        <v>32</v>
      </c>
      <c r="H1279" s="2" t="n">
        <v>32</v>
      </c>
      <c r="J1279" s="2" t="s">
        <v>37</v>
      </c>
      <c r="K1279" s="2"/>
      <c r="P1279" s="2" t="s">
        <v>1692</v>
      </c>
      <c r="R1279" s="2" t="s">
        <v>1693</v>
      </c>
    </row>
    <row r="1280" customFormat="false" ht="12.8" hidden="false" customHeight="false" outlineLevel="0" collapsed="false">
      <c r="A1280" s="2" t="s">
        <v>401</v>
      </c>
      <c r="B1280" s="2" t="s">
        <v>401</v>
      </c>
      <c r="C1280" s="2" t="s">
        <v>1694</v>
      </c>
      <c r="D1280" s="2" t="s">
        <v>60</v>
      </c>
      <c r="F1280" s="2" t="s">
        <v>30</v>
      </c>
      <c r="G1280" s="2" t="n">
        <f aca="false">H1280</f>
        <v>59</v>
      </c>
      <c r="H1280" s="2" t="n">
        <v>59</v>
      </c>
      <c r="Q1280" s="2" t="s">
        <v>655</v>
      </c>
      <c r="R1280" s="2" t="s">
        <v>1695</v>
      </c>
    </row>
    <row r="1281" customFormat="false" ht="12.8" hidden="false" customHeight="false" outlineLevel="0" collapsed="false">
      <c r="A1281" s="2" t="s">
        <v>401</v>
      </c>
      <c r="B1281" s="2" t="s">
        <v>401</v>
      </c>
      <c r="C1281" s="2" t="s">
        <v>1696</v>
      </c>
      <c r="D1281" s="2" t="s">
        <v>83</v>
      </c>
      <c r="F1281" s="2" t="s">
        <v>23</v>
      </c>
      <c r="G1281" s="2" t="n">
        <f aca="false">H1281</f>
        <v>35</v>
      </c>
      <c r="H1281" s="2" t="n">
        <v>35</v>
      </c>
      <c r="R1281" s="2" t="s">
        <v>1697</v>
      </c>
    </row>
    <row r="1282" customFormat="false" ht="12.8" hidden="false" customHeight="false" outlineLevel="0" collapsed="false">
      <c r="A1282" s="2" t="s">
        <v>401</v>
      </c>
      <c r="B1282" s="2" t="s">
        <v>401</v>
      </c>
      <c r="C1282" s="2" t="s">
        <v>1698</v>
      </c>
      <c r="D1282" s="2" t="s">
        <v>186</v>
      </c>
      <c r="F1282" s="2" t="s">
        <v>30</v>
      </c>
      <c r="G1282" s="2" t="n">
        <f aca="false">H1282</f>
        <v>33</v>
      </c>
      <c r="H1282" s="2" t="n">
        <v>33</v>
      </c>
      <c r="R1282" s="2" t="s">
        <v>1697</v>
      </c>
    </row>
    <row r="1283" customFormat="false" ht="12.8" hidden="false" customHeight="false" outlineLevel="0" collapsed="false">
      <c r="A1283" s="2" t="s">
        <v>401</v>
      </c>
      <c r="B1283" s="2" t="s">
        <v>401</v>
      </c>
      <c r="C1283" s="2" t="s">
        <v>1699</v>
      </c>
      <c r="D1283" s="2" t="s">
        <v>101</v>
      </c>
      <c r="F1283" s="2" t="s">
        <v>30</v>
      </c>
      <c r="G1283" s="2" t="n">
        <f aca="false">H1283</f>
        <v>56</v>
      </c>
      <c r="H1283" s="2" t="n">
        <v>56</v>
      </c>
      <c r="R1283" s="2" t="s">
        <v>1700</v>
      </c>
    </row>
    <row r="1284" customFormat="false" ht="12.8" hidden="false" customHeight="false" outlineLevel="0" collapsed="false">
      <c r="A1284" s="2" t="s">
        <v>401</v>
      </c>
      <c r="B1284" s="2" t="s">
        <v>401</v>
      </c>
      <c r="C1284" s="2" t="s">
        <v>1701</v>
      </c>
      <c r="D1284" s="2" t="s">
        <v>57</v>
      </c>
      <c r="F1284" s="2" t="s">
        <v>30</v>
      </c>
      <c r="G1284" s="2" t="n">
        <f aca="false">H1284</f>
        <v>62</v>
      </c>
      <c r="H1284" s="2" t="n">
        <v>62</v>
      </c>
      <c r="R1284" s="2" t="s">
        <v>1702</v>
      </c>
    </row>
    <row r="1285" customFormat="false" ht="12.8" hidden="false" customHeight="false" outlineLevel="0" collapsed="false">
      <c r="A1285" s="2" t="s">
        <v>401</v>
      </c>
      <c r="B1285" s="2" t="s">
        <v>401</v>
      </c>
      <c r="C1285" s="2" t="s">
        <v>1703</v>
      </c>
      <c r="D1285" s="2" t="s">
        <v>92</v>
      </c>
      <c r="F1285" s="2" t="s">
        <v>30</v>
      </c>
      <c r="G1285" s="2"/>
      <c r="R1285" s="2" t="s">
        <v>1704</v>
      </c>
    </row>
    <row r="1286" customFormat="false" ht="12.8" hidden="false" customHeight="false" outlineLevel="0" collapsed="false">
      <c r="A1286" s="2" t="s">
        <v>401</v>
      </c>
      <c r="B1286" s="2" t="s">
        <v>401</v>
      </c>
      <c r="C1286" s="2" t="s">
        <v>1705</v>
      </c>
      <c r="D1286" s="2" t="s">
        <v>53</v>
      </c>
      <c r="F1286" s="2" t="s">
        <v>30</v>
      </c>
      <c r="G1286" s="2" t="n">
        <f aca="false">H1286</f>
        <v>47</v>
      </c>
      <c r="H1286" s="2" t="n">
        <v>47</v>
      </c>
      <c r="J1286" s="2" t="s">
        <v>37</v>
      </c>
      <c r="K1286" s="2"/>
      <c r="R1286" s="2" t="s">
        <v>1706</v>
      </c>
    </row>
    <row r="1287" customFormat="false" ht="12.8" hidden="false" customHeight="false" outlineLevel="0" collapsed="false">
      <c r="A1287" s="2" t="s">
        <v>401</v>
      </c>
      <c r="B1287" s="2" t="s">
        <v>401</v>
      </c>
      <c r="C1287" s="2" t="s">
        <v>1707</v>
      </c>
      <c r="D1287" s="2" t="s">
        <v>21</v>
      </c>
      <c r="F1287" s="2" t="s">
        <v>23</v>
      </c>
      <c r="G1287" s="2" t="n">
        <f aca="false">H1287</f>
        <v>120</v>
      </c>
      <c r="H1287" s="2" t="n">
        <v>120</v>
      </c>
      <c r="R1287" s="2" t="s">
        <v>1708</v>
      </c>
    </row>
    <row r="1288" customFormat="false" ht="12.8" hidden="false" customHeight="false" outlineLevel="0" collapsed="false">
      <c r="A1288" s="2" t="s">
        <v>791</v>
      </c>
      <c r="B1288" s="2" t="s">
        <v>401</v>
      </c>
      <c r="C1288" s="2" t="s">
        <v>1709</v>
      </c>
      <c r="D1288" s="2" t="s">
        <v>21</v>
      </c>
      <c r="F1288" s="2" t="s">
        <v>23</v>
      </c>
      <c r="G1288" s="2" t="n">
        <f aca="false">H1288</f>
        <v>105</v>
      </c>
      <c r="H1288" s="2" t="n">
        <v>105</v>
      </c>
      <c r="J1288" s="2" t="s">
        <v>37</v>
      </c>
      <c r="K1288" s="2"/>
      <c r="R1288" s="2" t="s">
        <v>1710</v>
      </c>
    </row>
    <row r="1289" customFormat="false" ht="12.8" hidden="false" customHeight="false" outlineLevel="0" collapsed="false">
      <c r="A1289" s="2" t="s">
        <v>401</v>
      </c>
      <c r="B1289" s="2" t="s">
        <v>401</v>
      </c>
      <c r="C1289" s="2" t="s">
        <v>1711</v>
      </c>
      <c r="D1289" s="2" t="s">
        <v>21</v>
      </c>
      <c r="F1289" s="2" t="s">
        <v>23</v>
      </c>
      <c r="G1289" s="2" t="n">
        <f aca="false">H1289</f>
        <v>95</v>
      </c>
      <c r="H1289" s="2" t="n">
        <v>95</v>
      </c>
      <c r="R1289" s="2" t="s">
        <v>1712</v>
      </c>
    </row>
    <row r="1290" customFormat="false" ht="12.8" hidden="false" customHeight="false" outlineLevel="0" collapsed="false">
      <c r="A1290" s="2" t="s">
        <v>401</v>
      </c>
      <c r="B1290" s="2" t="s">
        <v>401</v>
      </c>
      <c r="C1290" s="2" t="s">
        <v>1713</v>
      </c>
      <c r="D1290" s="2" t="s">
        <v>21</v>
      </c>
      <c r="F1290" s="2" t="s">
        <v>23</v>
      </c>
      <c r="G1290" s="2" t="n">
        <f aca="false">H1290</f>
        <v>55</v>
      </c>
      <c r="H1290" s="2" t="n">
        <v>55</v>
      </c>
      <c r="Q1290" s="2" t="s">
        <v>1714</v>
      </c>
      <c r="R1290" s="2" t="s">
        <v>1715</v>
      </c>
    </row>
    <row r="1291" customFormat="false" ht="12.8" hidden="false" customHeight="false" outlineLevel="0" collapsed="false">
      <c r="A1291" s="2" t="s">
        <v>401</v>
      </c>
      <c r="B1291" s="2" t="s">
        <v>1716</v>
      </c>
      <c r="C1291" s="2" t="s">
        <v>1144</v>
      </c>
      <c r="D1291" s="2" t="s">
        <v>101</v>
      </c>
      <c r="F1291" s="2" t="s">
        <v>23</v>
      </c>
      <c r="G1291" s="2" t="n">
        <f aca="false">H1291</f>
        <v>31</v>
      </c>
      <c r="H1291" s="2" t="n">
        <v>31</v>
      </c>
      <c r="P1291" s="2" t="s">
        <v>1717</v>
      </c>
      <c r="R1291" s="2" t="s">
        <v>1718</v>
      </c>
    </row>
    <row r="1292" customFormat="false" ht="12.8" hidden="false" customHeight="false" outlineLevel="0" collapsed="false">
      <c r="A1292" s="2" t="s">
        <v>401</v>
      </c>
      <c r="B1292" s="2" t="s">
        <v>1716</v>
      </c>
      <c r="C1292" s="2" t="s">
        <v>1719</v>
      </c>
      <c r="D1292" s="2" t="s">
        <v>101</v>
      </c>
      <c r="F1292" s="2" t="s">
        <v>30</v>
      </c>
      <c r="G1292" s="2" t="n">
        <f aca="false">H1292</f>
        <v>193</v>
      </c>
      <c r="H1292" s="2" t="n">
        <v>193</v>
      </c>
      <c r="R1292" s="2" t="s">
        <v>1720</v>
      </c>
    </row>
  </sheetData>
  <autoFilter ref="D1:D1292"/>
  <hyperlinks>
    <hyperlink ref="R194" r:id="rId1" display="from http://forum.atlas-games.com/t/adelbert-a-magi-of-hermes-look-at-intellego-and-astrology/8146/"/>
    <hyperlink ref="R372" r:id="rId2" display="Source: https://ironboundtome.wordpress.com/ars-magica/saga-ascendency-of-the-warp/ars-magica-tribunals/ (no Tremere in Tribunal book)"/>
    <hyperlink ref="R577" r:id="rId3" display="https://gamesfromfolktales.com/my-books/sanctuary-of-ice-2/labyrinth-of-lanes/"/>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&amp;CSeite &amp;P</oddFooter>
  </headerFooter>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8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87" activeCellId="0" sqref="B87"/>
    </sheetView>
  </sheetViews>
  <sheetFormatPr defaultColWidth="11.53515625" defaultRowHeight="12.8" customHeight="false" zeroHeight="false" outlineLevelRow="0" outlineLevelCol="0"/>
  <cols>
    <col collapsed="false" customWidth="true" hidden="false" outlineLevel="0" max="1" min="1" style="1" width="25.54"/>
  </cols>
  <sheetData>
    <row r="1" customFormat="false" ht="12.8" hidden="false" customHeight="false" outlineLevel="0" collapsed="false">
      <c r="A1" s="6" t="s">
        <v>68</v>
      </c>
    </row>
    <row r="2" customFormat="false" ht="12.8" hidden="false" customHeight="false" outlineLevel="0" collapsed="false">
      <c r="A2" s="2" t="s">
        <v>1087</v>
      </c>
      <c r="B2" s="2" t="n">
        <f aca="false">COUNTIFS(Magi!$E$1:$E$1407,"="&amp;A2)</f>
        <v>1</v>
      </c>
      <c r="C2" s="1" t="n">
        <v>18</v>
      </c>
    </row>
    <row r="3" customFormat="false" ht="12.8" hidden="false" customHeight="false" outlineLevel="0" collapsed="false">
      <c r="A3" s="2" t="s">
        <v>1093</v>
      </c>
      <c r="B3" s="2" t="n">
        <f aca="false">COUNTIFS(Magi!$E$1:$E$1407,"="&amp;A3)</f>
        <v>2</v>
      </c>
      <c r="C3" s="1" t="n">
        <v>18</v>
      </c>
    </row>
    <row r="4" customFormat="false" ht="12.8" hidden="false" customHeight="false" outlineLevel="0" collapsed="false">
      <c r="A4" s="2" t="s">
        <v>347</v>
      </c>
      <c r="B4" s="2" t="n">
        <f aca="false">COUNTIFS(Magi!$E$1:$E$1407,"="&amp;A4)</f>
        <v>5</v>
      </c>
      <c r="C4" s="1" t="n">
        <v>12</v>
      </c>
    </row>
    <row r="5" customFormat="false" ht="12.8" hidden="false" customHeight="false" outlineLevel="0" collapsed="false">
      <c r="A5" s="2" t="s">
        <v>524</v>
      </c>
      <c r="B5" s="2" t="n">
        <f aca="false">COUNTIFS(Magi!$E$1:$E$1407,"="&amp;A5)</f>
        <v>5</v>
      </c>
      <c r="C5" s="1" t="n">
        <v>12</v>
      </c>
    </row>
    <row r="6" customFormat="false" ht="12.8" hidden="false" customHeight="false" outlineLevel="0" collapsed="false">
      <c r="A6" s="2" t="s">
        <v>1101</v>
      </c>
      <c r="B6" s="2" t="n">
        <f aca="false">COUNTIFS(Magi!$E$1:$E$1407,"="&amp;A6)</f>
        <v>1</v>
      </c>
      <c r="C6" s="1" t="n">
        <v>12</v>
      </c>
    </row>
    <row r="7" customFormat="false" ht="12.8" hidden="false" customHeight="false" outlineLevel="0" collapsed="false">
      <c r="A7" s="2" t="s">
        <v>1098</v>
      </c>
      <c r="B7" s="2" t="n">
        <f aca="false">COUNTIFS(Magi!$E$1:$E$1407,"="&amp;A7)</f>
        <v>2</v>
      </c>
      <c r="C7" s="1" t="n">
        <v>6</v>
      </c>
    </row>
    <row r="8" customFormat="false" ht="12.8" hidden="false" customHeight="false" outlineLevel="0" collapsed="false">
      <c r="A8" s="2"/>
    </row>
    <row r="9" customFormat="false" ht="12.8" hidden="false" customHeight="false" outlineLevel="0" collapsed="false">
      <c r="A9" s="6" t="s">
        <v>120</v>
      </c>
    </row>
    <row r="10" customFormat="false" ht="12.8" hidden="false" customHeight="false" outlineLevel="0" collapsed="false">
      <c r="A10" s="2" t="s">
        <v>120</v>
      </c>
      <c r="B10" s="2" t="n">
        <f aca="false">COUNTIFS(Magi!$E$1:$E$1407,"="&amp;A10)</f>
        <v>52</v>
      </c>
      <c r="C10" s="2" t="n">
        <v>52</v>
      </c>
      <c r="D10" s="2"/>
    </row>
    <row r="11" customFormat="false" ht="12.8" hidden="false" customHeight="false" outlineLevel="0" collapsed="false">
      <c r="A11" s="2" t="s">
        <v>175</v>
      </c>
      <c r="B11" s="2" t="n">
        <f aca="false">COUNTIFS(Magi!$E$1:$E$1407,"="&amp;A11)</f>
        <v>29</v>
      </c>
      <c r="C11" s="2" t="n">
        <v>29</v>
      </c>
      <c r="D11" s="2" t="s">
        <v>1721</v>
      </c>
    </row>
    <row r="13" customFormat="false" ht="12.8" hidden="false" customHeight="false" outlineLevel="0" collapsed="false">
      <c r="A13" s="6" t="s">
        <v>21</v>
      </c>
    </row>
    <row r="14" customFormat="false" ht="12.8" hidden="false" customHeight="false" outlineLevel="0" collapsed="false">
      <c r="A14" s="1" t="s">
        <v>1722</v>
      </c>
      <c r="B14" s="2" t="n">
        <f aca="false">COUNTIFS(Magi!$E$1:$E$1407,"="&amp;A14)</f>
        <v>0</v>
      </c>
    </row>
    <row r="15" customFormat="false" ht="12.8" hidden="false" customHeight="false" outlineLevel="0" collapsed="false">
      <c r="A15" s="1" t="s">
        <v>1723</v>
      </c>
      <c r="B15" s="2" t="n">
        <f aca="false">COUNTIFS(Magi!$E$1:$E$1407,"="&amp;A15)</f>
        <v>0</v>
      </c>
    </row>
    <row r="16" customFormat="false" ht="12.8" hidden="false" customHeight="false" outlineLevel="0" collapsed="false">
      <c r="A16" s="1" t="s">
        <v>192</v>
      </c>
      <c r="B16" s="2" t="n">
        <f aca="false">COUNTIFS(Magi!$E$1:$E$1407,"="&amp;A16)</f>
        <v>2</v>
      </c>
      <c r="C16" s="1" t="s">
        <v>1724</v>
      </c>
    </row>
    <row r="17" customFormat="false" ht="12.8" hidden="false" customHeight="false" outlineLevel="0" collapsed="false">
      <c r="A17" s="1" t="s">
        <v>356</v>
      </c>
      <c r="B17" s="2" t="n">
        <f aca="false">COUNTIFS(Magi!$E$1:$E$1407,"="&amp;A17)</f>
        <v>3</v>
      </c>
    </row>
    <row r="18" customFormat="false" ht="12.8" hidden="false" customHeight="false" outlineLevel="0" collapsed="false">
      <c r="A18" s="1" t="s">
        <v>564</v>
      </c>
      <c r="B18" s="2" t="n">
        <f aca="false">COUNTIFS(Magi!$E$1:$E$1407,"="&amp;A18)</f>
        <v>1</v>
      </c>
    </row>
    <row r="19" customFormat="false" ht="12.8" hidden="false" customHeight="false" outlineLevel="0" collapsed="false">
      <c r="A19" s="1" t="s">
        <v>1725</v>
      </c>
      <c r="B19" s="2" t="n">
        <f aca="false">COUNTIFS(Magi!$E$1:$E$1407,"="&amp;A19)</f>
        <v>0</v>
      </c>
    </row>
    <row r="21" customFormat="false" ht="12.8" hidden="false" customHeight="false" outlineLevel="0" collapsed="false">
      <c r="A21" s="6" t="s">
        <v>60</v>
      </c>
    </row>
    <row r="22" customFormat="false" ht="12.8" hidden="false" customHeight="false" outlineLevel="0" collapsed="false">
      <c r="A22" s="1" t="s">
        <v>570</v>
      </c>
      <c r="B22" s="2" t="n">
        <f aca="false">COUNTIFS(Magi!$E$1:$E$1407,"="&amp;A22)</f>
        <v>4</v>
      </c>
    </row>
    <row r="23" customFormat="false" ht="12.8" hidden="false" customHeight="false" outlineLevel="0" collapsed="false">
      <c r="A23" s="1" t="s">
        <v>644</v>
      </c>
      <c r="B23" s="2" t="n">
        <f aca="false">COUNTIFS(Magi!$E$1:$E$1407,"="&amp;A23)</f>
        <v>4</v>
      </c>
    </row>
    <row r="24" customFormat="false" ht="12.8" hidden="false" customHeight="false" outlineLevel="0" collapsed="false">
      <c r="A24" s="1" t="s">
        <v>1288</v>
      </c>
      <c r="B24" s="2" t="n">
        <f aca="false">COUNTIFS(Magi!$E$1:$E$1407,"="&amp;A24)</f>
        <v>8</v>
      </c>
    </row>
    <row r="25" customFormat="false" ht="12.8" hidden="false" customHeight="false" outlineLevel="0" collapsed="false">
      <c r="A25" s="1" t="s">
        <v>571</v>
      </c>
      <c r="B25" s="2" t="n">
        <f aca="false">COUNTIFS(Magi!$E$1:$E$1407,"="&amp;A25)</f>
        <v>7</v>
      </c>
    </row>
    <row r="26" customFormat="false" ht="12.8" hidden="false" customHeight="false" outlineLevel="0" collapsed="false">
      <c r="A26" s="1" t="s">
        <v>567</v>
      </c>
      <c r="B26" s="2" t="n">
        <f aca="false">COUNTIFS(Magi!$E$1:$E$1407,"="&amp;A26)</f>
        <v>3</v>
      </c>
    </row>
    <row r="27" customFormat="false" ht="12.8" hidden="false" customHeight="false" outlineLevel="0" collapsed="false">
      <c r="A27" s="1" t="s">
        <v>923</v>
      </c>
      <c r="B27" s="2" t="n">
        <f aca="false">COUNTIFS(Magi!$E$1:$E$1407,"="&amp;A27)</f>
        <v>5</v>
      </c>
    </row>
    <row r="28" customFormat="false" ht="12.8" hidden="false" customHeight="false" outlineLevel="0" collapsed="false">
      <c r="A28" s="1" t="s">
        <v>353</v>
      </c>
      <c r="B28" s="2" t="n">
        <f aca="false">COUNTIFS(Magi!$E$1:$E$1407,"="&amp;A28)</f>
        <v>4</v>
      </c>
    </row>
    <row r="29" customFormat="false" ht="12.8" hidden="false" customHeight="false" outlineLevel="0" collapsed="false">
      <c r="A29" s="1" t="s">
        <v>804</v>
      </c>
      <c r="B29" s="2" t="n">
        <f aca="false">COUNTIFS(Magi!$E$1:$E$1407,"="&amp;A29)</f>
        <v>4</v>
      </c>
    </row>
    <row r="30" customFormat="false" ht="12.8" hidden="false" customHeight="false" outlineLevel="0" collapsed="false">
      <c r="A30" s="1" t="s">
        <v>61</v>
      </c>
      <c r="B30" s="2" t="n">
        <f aca="false">COUNTIFS(Magi!$E$1:$E$1407,"="&amp;A30)</f>
        <v>3</v>
      </c>
    </row>
    <row r="31" customFormat="false" ht="12.8" hidden="false" customHeight="false" outlineLevel="0" collapsed="false">
      <c r="A31" s="1" t="s">
        <v>568</v>
      </c>
      <c r="B31" s="2" t="n">
        <f aca="false">COUNTIFS(Magi!$E$1:$E$1407,"="&amp;A31)</f>
        <v>2</v>
      </c>
    </row>
    <row r="32" customFormat="false" ht="12.8" hidden="false" customHeight="false" outlineLevel="0" collapsed="false">
      <c r="A32" s="1" t="s">
        <v>864</v>
      </c>
      <c r="B32" s="2" t="n">
        <f aca="false">COUNTIFS(Magi!$E$1:$E$1407,"="&amp;A32)</f>
        <v>3</v>
      </c>
    </row>
    <row r="33" customFormat="false" ht="12.8" hidden="false" customHeight="false" outlineLevel="0" collapsed="false">
      <c r="A33" s="1" t="s">
        <v>1726</v>
      </c>
      <c r="B33" s="2" t="n">
        <f aca="false">COUNTIFS(Magi!$E$1:$E$1407,"="&amp;A33)</f>
        <v>0</v>
      </c>
    </row>
    <row r="34" customFormat="false" ht="12.8" hidden="false" customHeight="false" outlineLevel="0" collapsed="false">
      <c r="A34" s="1" t="s">
        <v>1289</v>
      </c>
      <c r="B34" s="2" t="n">
        <f aca="false">COUNTIFS(Magi!$E$1:$E$1407,"="&amp;A34)</f>
        <v>2</v>
      </c>
    </row>
    <row r="35" customFormat="false" ht="12.8" hidden="false" customHeight="false" outlineLevel="0" collapsed="false">
      <c r="A35" s="1" t="s">
        <v>569</v>
      </c>
      <c r="B35" s="2" t="n">
        <f aca="false">COUNTIFS(Magi!$E$1:$E$1407,"="&amp;A35)</f>
        <v>4</v>
      </c>
    </row>
    <row r="36" customFormat="false" ht="12.8" hidden="false" customHeight="false" outlineLevel="0" collapsed="false">
      <c r="A36" s="1" t="s">
        <v>1155</v>
      </c>
      <c r="B36" s="2" t="n">
        <f aca="false">COUNTIFS(Magi!$E$1:$E$1407,"="&amp;A36)</f>
        <v>3</v>
      </c>
    </row>
    <row r="37" customFormat="false" ht="12.8" hidden="false" customHeight="false" outlineLevel="0" collapsed="false">
      <c r="A37" s="1" t="s">
        <v>1400</v>
      </c>
      <c r="B37" s="2" t="n">
        <f aca="false">COUNTIFS(Magi!$E$1:$E$1407,"="&amp;A37)</f>
        <v>2</v>
      </c>
    </row>
    <row r="38" customFormat="false" ht="12.8" hidden="false" customHeight="false" outlineLevel="0" collapsed="false">
      <c r="A38" s="1" t="s">
        <v>612</v>
      </c>
      <c r="B38" s="2" t="n">
        <f aca="false">COUNTIFS(Magi!$E$1:$E$1407,"="&amp;A38)</f>
        <v>1</v>
      </c>
    </row>
    <row r="39" customFormat="false" ht="12.8" hidden="false" customHeight="false" outlineLevel="0" collapsed="false">
      <c r="A39" s="1" t="s">
        <v>1478</v>
      </c>
      <c r="B39" s="2" t="n">
        <f aca="false">COUNTIFS(Magi!$E$1:$E$1407,"="&amp;A39)</f>
        <v>3</v>
      </c>
    </row>
    <row r="40" customFormat="false" ht="12.8" hidden="false" customHeight="false" outlineLevel="0" collapsed="false">
      <c r="A40" s="1" t="s">
        <v>716</v>
      </c>
      <c r="B40" s="2" t="n">
        <f aca="false">COUNTIFS(Magi!$E$1:$E$1407,"="&amp;A40)</f>
        <v>1</v>
      </c>
    </row>
    <row r="41" customFormat="false" ht="12.8" hidden="false" customHeight="false" outlineLevel="0" collapsed="false">
      <c r="A41" s="1" t="s">
        <v>1572</v>
      </c>
      <c r="B41" s="2" t="n">
        <f aca="false">COUNTIFS(Magi!$E$1:$E$1407,"="&amp;A41)</f>
        <v>1</v>
      </c>
    </row>
    <row r="42" customFormat="false" ht="12.8" hidden="false" customHeight="false" outlineLevel="0" collapsed="false">
      <c r="A42" s="1" t="s">
        <v>802</v>
      </c>
      <c r="B42" s="2" t="n">
        <f aca="false">COUNTIFS(Magi!$E$1:$E$1407,"="&amp;A42)</f>
        <v>1</v>
      </c>
    </row>
    <row r="43" customFormat="false" ht="12.8" hidden="false" customHeight="false" outlineLevel="0" collapsed="false">
      <c r="A43" s="1" t="s">
        <v>541</v>
      </c>
      <c r="B43" s="2" t="n">
        <f aca="false">COUNTIFS(Magi!$E$1:$E$1407,"="&amp;A43)</f>
        <v>2</v>
      </c>
    </row>
    <row r="44" customFormat="false" ht="12.8" hidden="false" customHeight="false" outlineLevel="0" collapsed="false">
      <c r="A44" s="1" t="s">
        <v>210</v>
      </c>
      <c r="B44" s="2" t="n">
        <f aca="false">COUNTIFS(Magi!$E$1:$E$1407,"="&amp;A44)</f>
        <v>3</v>
      </c>
    </row>
    <row r="45" customFormat="false" ht="12.8" hidden="false" customHeight="false" outlineLevel="0" collapsed="false">
      <c r="A45" s="1" t="s">
        <v>1727</v>
      </c>
      <c r="B45" s="2" t="n">
        <f aca="false">COUNTIFS(Magi!$E$1:$E$1407,"="&amp;A45)</f>
        <v>0</v>
      </c>
    </row>
    <row r="46" customFormat="false" ht="12.8" hidden="false" customHeight="false" outlineLevel="0" collapsed="false">
      <c r="A46" s="1" t="s">
        <v>282</v>
      </c>
      <c r="B46" s="2" t="n">
        <f aca="false">COUNTIFS(Magi!$E$1:$E$1407,"="&amp;A46)</f>
        <v>1</v>
      </c>
    </row>
    <row r="47" customFormat="false" ht="12.8" hidden="false" customHeight="false" outlineLevel="0" collapsed="false">
      <c r="A47" s="1" t="s">
        <v>411</v>
      </c>
      <c r="B47" s="2" t="n">
        <f aca="false">COUNTIFS(Magi!$E$1:$E$1407,"="&amp;A47)</f>
        <v>7</v>
      </c>
    </row>
    <row r="48" customFormat="false" ht="12.8" hidden="false" customHeight="false" outlineLevel="0" collapsed="false">
      <c r="A48" s="1" t="s">
        <v>546</v>
      </c>
      <c r="B48" s="2" t="n">
        <f aca="false">COUNTIFS(Magi!$E$1:$E$1407,"="&amp;A48)</f>
        <v>1</v>
      </c>
    </row>
    <row r="49" customFormat="false" ht="12.8" hidden="false" customHeight="false" outlineLevel="0" collapsed="false">
      <c r="A49" s="2" t="s">
        <v>733</v>
      </c>
      <c r="B49" s="2" t="n">
        <f aca="false">COUNTIFS(Magi!$E$1:$E$1407,"="&amp;A49)</f>
        <v>2</v>
      </c>
    </row>
    <row r="50" customFormat="false" ht="12.8" hidden="false" customHeight="false" outlineLevel="0" collapsed="false">
      <c r="A50" s="2"/>
      <c r="B50" s="2" t="n">
        <f aca="false">SUM(B22:B49)</f>
        <v>81</v>
      </c>
    </row>
    <row r="52" customFormat="false" ht="12.8" hidden="false" customHeight="false" outlineLevel="0" collapsed="false">
      <c r="A52" s="6" t="s">
        <v>83</v>
      </c>
    </row>
    <row r="53" customFormat="false" ht="12.8" hidden="false" customHeight="false" outlineLevel="0" collapsed="false">
      <c r="A53" s="1" t="s">
        <v>189</v>
      </c>
      <c r="B53" s="2" t="n">
        <f aca="false">COUNTIFS(Magi!$E$1:$E$1407,"="&amp;A53)</f>
        <v>2</v>
      </c>
    </row>
    <row r="54" customFormat="false" ht="12.8" hidden="false" customHeight="false" outlineLevel="0" collapsed="false">
      <c r="A54" s="1" t="s">
        <v>88</v>
      </c>
      <c r="B54" s="2" t="n">
        <f aca="false">COUNTIFS(Magi!$E$1:$E$1407,"="&amp;A54)</f>
        <v>10</v>
      </c>
    </row>
    <row r="55" customFormat="false" ht="12.8" hidden="false" customHeight="false" outlineLevel="0" collapsed="false">
      <c r="A55" s="1" t="s">
        <v>1728</v>
      </c>
      <c r="B55" s="2" t="n">
        <f aca="false">COUNTIFS(Magi!$E$1:$E$1407,"="&amp;A55)</f>
        <v>0</v>
      </c>
    </row>
    <row r="56" customFormat="false" ht="12.8" hidden="false" customHeight="false" outlineLevel="0" collapsed="false">
      <c r="A56" s="1" t="s">
        <v>1142</v>
      </c>
      <c r="B56" s="2" t="n">
        <f aca="false">COUNTIFS(Magi!$E$1:$E$1407,"="&amp;A56)</f>
        <v>2</v>
      </c>
    </row>
    <row r="57" customFormat="false" ht="12.8" hidden="false" customHeight="false" outlineLevel="0" collapsed="false">
      <c r="A57" s="1" t="s">
        <v>1729</v>
      </c>
      <c r="B57" s="2" t="n">
        <f aca="false">COUNTIFS(Magi!$E$1:$E$1407,"="&amp;A57)</f>
        <v>0</v>
      </c>
    </row>
    <row r="58" customFormat="false" ht="12.8" hidden="false" customHeight="false" outlineLevel="0" collapsed="false">
      <c r="A58" s="1" t="s">
        <v>1174</v>
      </c>
      <c r="B58" s="2" t="n">
        <f aca="false">COUNTIFS(Magi!$E$1:$E$1407,"="&amp;A58)</f>
        <v>1</v>
      </c>
    </row>
    <row r="59" customFormat="false" ht="12.8" hidden="false" customHeight="false" outlineLevel="0" collapsed="false">
      <c r="B59" s="2"/>
    </row>
    <row r="60" customFormat="false" ht="12.8" hidden="false" customHeight="false" outlineLevel="0" collapsed="false">
      <c r="A60" s="6" t="s">
        <v>53</v>
      </c>
      <c r="B60" s="2"/>
    </row>
    <row r="61" customFormat="false" ht="12.8" hidden="false" customHeight="false" outlineLevel="0" collapsed="false">
      <c r="A61" s="1" t="s">
        <v>674</v>
      </c>
      <c r="B61" s="2" t="n">
        <f aca="false">COUNTIFS(Magi!$E$1:$E$1407,"="&amp;A61)</f>
        <v>0</v>
      </c>
    </row>
    <row r="62" customFormat="false" ht="12.8" hidden="false" customHeight="false" outlineLevel="0" collapsed="false">
      <c r="A62" s="1" t="s">
        <v>673</v>
      </c>
      <c r="B62" s="2" t="n">
        <f aca="false">COUNTIFS(Magi!$E$1:$E$1407,"="&amp;A62)</f>
        <v>0</v>
      </c>
    </row>
    <row r="63" customFormat="false" ht="12.8" hidden="false" customHeight="false" outlineLevel="0" collapsed="false">
      <c r="A63" s="1" t="s">
        <v>677</v>
      </c>
      <c r="B63" s="2" t="n">
        <f aca="false">COUNTIFS(Magi!$E$1:$E$1407,"="&amp;A63)</f>
        <v>11</v>
      </c>
    </row>
    <row r="65" customFormat="false" ht="12.8" hidden="false" customHeight="false" outlineLevel="0" collapsed="false">
      <c r="A65" s="6" t="s">
        <v>72</v>
      </c>
    </row>
    <row r="66" customFormat="false" ht="12.8" hidden="false" customHeight="false" outlineLevel="0" collapsed="false">
      <c r="A66" s="1" t="s">
        <v>73</v>
      </c>
      <c r="B66" s="2" t="n">
        <f aca="false">COUNTIFS(Magi!$E$1:$E$1407,"="&amp;A66)+B68</f>
        <v>6</v>
      </c>
      <c r="C66" s="1" t="n">
        <v>6</v>
      </c>
    </row>
    <row r="67" customFormat="false" ht="12.8" hidden="false" customHeight="false" outlineLevel="0" collapsed="false">
      <c r="A67" s="1" t="s">
        <v>485</v>
      </c>
      <c r="B67" s="2" t="n">
        <f aca="false">COUNTIFS(Magi!$E$1:$E$1407,"="&amp;A67)+B69</f>
        <v>6</v>
      </c>
    </row>
    <row r="68" customFormat="false" ht="12.8" hidden="false" customHeight="false" outlineLevel="0" collapsed="false">
      <c r="A68" s="1" t="s">
        <v>249</v>
      </c>
      <c r="B68" s="2" t="n">
        <f aca="false">COUNTIFS(Magi!$D$1:$D$1407,"=Mercere",Magi!$E$1:$E$1407,"="&amp;A68)</f>
        <v>3</v>
      </c>
    </row>
    <row r="69" customFormat="false" ht="12.8" hidden="false" customHeight="false" outlineLevel="0" collapsed="false">
      <c r="A69" s="1" t="s">
        <v>722</v>
      </c>
      <c r="B69" s="2" t="n">
        <f aca="false">COUNTIFS(Magi!$D$1:$D$1407,"=Mercere",Magi!$E$1:$E$1407,"="&amp;A69)</f>
        <v>3</v>
      </c>
    </row>
    <row r="70" customFormat="false" ht="12.8" hidden="false" customHeight="false" outlineLevel="0" collapsed="false">
      <c r="B70" s="2"/>
    </row>
    <row r="71" customFormat="false" ht="12.8" hidden="false" customHeight="false" outlineLevel="0" collapsed="false">
      <c r="A71" s="6" t="s">
        <v>1730</v>
      </c>
      <c r="B71" s="2"/>
    </row>
    <row r="72" customFormat="false" ht="12.8" hidden="false" customHeight="false" outlineLevel="0" collapsed="false">
      <c r="A72" s="1" t="s">
        <v>1731</v>
      </c>
      <c r="B72" s="2" t="n">
        <f aca="false">COUNTIFS(Magi!$E$1:$E$1407,"="&amp;A72)</f>
        <v>0</v>
      </c>
    </row>
    <row r="73" customFormat="false" ht="12.8" hidden="false" customHeight="false" outlineLevel="0" collapsed="false">
      <c r="A73" s="1" t="s">
        <v>1732</v>
      </c>
      <c r="B73" s="2" t="n">
        <f aca="false">COUNTIFS(Magi!$E$1:$E$1407,"="&amp;A73)</f>
        <v>0</v>
      </c>
    </row>
    <row r="74" customFormat="false" ht="12.8" hidden="false" customHeight="false" outlineLevel="0" collapsed="false">
      <c r="A74" s="1" t="s">
        <v>1733</v>
      </c>
      <c r="B74" s="2" t="n">
        <f aca="false">COUNTIFS(Magi!$E$1:$E$1407,"="&amp;A74)</f>
        <v>0</v>
      </c>
    </row>
    <row r="75" customFormat="false" ht="12.8" hidden="false" customHeight="false" outlineLevel="0" collapsed="false">
      <c r="A75" s="1" t="s">
        <v>662</v>
      </c>
      <c r="B75" s="2" t="n">
        <f aca="false">COUNTIFS(Magi!$E$1:$E$1407,"="&amp;A75)</f>
        <v>1</v>
      </c>
    </row>
    <row r="76" customFormat="false" ht="12.8" hidden="false" customHeight="false" outlineLevel="0" collapsed="false">
      <c r="A76" s="1" t="s">
        <v>249</v>
      </c>
      <c r="B76" s="2" t="n">
        <f aca="false">COUNTIFS(Magi!$D$1:$D$1407,"=Redcap",Magi!$E$1:$E$1407,"="&amp;A76)</f>
        <v>10</v>
      </c>
    </row>
    <row r="77" customFormat="false" ht="12.8" hidden="false" customHeight="false" outlineLevel="0" collapsed="false">
      <c r="A77" s="1" t="s">
        <v>722</v>
      </c>
      <c r="B77" s="2" t="n">
        <f aca="false">COUNTIFS(Magi!$D$1:$D$1407,"=Redcap",Magi!$E$1:$E$1407,"="&amp;A77)</f>
        <v>0</v>
      </c>
    </row>
    <row r="79" customFormat="false" ht="12.8" hidden="false" customHeight="false" outlineLevel="0" collapsed="false">
      <c r="A79" s="6" t="s">
        <v>101</v>
      </c>
    </row>
    <row r="80" customFormat="false" ht="12.8" hidden="false" customHeight="false" outlineLevel="0" collapsed="false">
      <c r="A80" s="1" t="s">
        <v>1734</v>
      </c>
      <c r="B80" s="2" t="n">
        <f aca="false">COUNTIFS(Magi!$E$1:$E$1407,"="&amp;A80)</f>
        <v>0</v>
      </c>
    </row>
    <row r="81" customFormat="false" ht="12.8" hidden="false" customHeight="false" outlineLevel="0" collapsed="false">
      <c r="A81" s="2" t="s">
        <v>352</v>
      </c>
      <c r="B81" s="2" t="n">
        <f aca="false">COUNTIFS(Magi!$E$1:$E$1407,"="&amp;A81)</f>
        <v>8</v>
      </c>
    </row>
    <row r="82" customFormat="false" ht="12.8" hidden="false" customHeight="false" outlineLevel="0" collapsed="false">
      <c r="A82" s="1" t="s">
        <v>1735</v>
      </c>
      <c r="B82" s="2" t="n">
        <f aca="false">COUNTIFS(Magi!$E$1:$E$1407,"="&amp;A82)</f>
        <v>0</v>
      </c>
    </row>
    <row r="83" customFormat="false" ht="12.8" hidden="false" customHeight="false" outlineLevel="0" collapsed="false">
      <c r="A83" s="1" t="s">
        <v>1736</v>
      </c>
      <c r="B83" s="2" t="n">
        <f aca="false">COUNTIFS(Magi!$E$1:$E$1407,"="&amp;A83)</f>
        <v>0</v>
      </c>
    </row>
    <row r="84" customFormat="false" ht="12.8" hidden="false" customHeight="false" outlineLevel="0" collapsed="false">
      <c r="A84" s="1" t="s">
        <v>1737</v>
      </c>
      <c r="B84" s="2" t="n">
        <f aca="false">COUNTIFS(Magi!$E$1:$E$1407,"="&amp;A84)</f>
        <v>0</v>
      </c>
    </row>
    <row r="85" customFormat="false" ht="12.8" hidden="false" customHeight="false" outlineLevel="0" collapsed="false">
      <c r="A85" s="1" t="s">
        <v>1738</v>
      </c>
      <c r="B85" s="2" t="n">
        <f aca="false">COUNTIFS(Magi!$E$1:$E$1407,"="&amp;A85)</f>
        <v>0</v>
      </c>
    </row>
    <row r="86" customFormat="false" ht="12.8" hidden="false" customHeight="false" outlineLevel="0" collapsed="false">
      <c r="A86" s="1" t="s">
        <v>1739</v>
      </c>
      <c r="B86" s="2" t="n">
        <f aca="false">COUNTIFS(Magi!$E$1:$E$1407,"="&amp;A86)</f>
        <v>0</v>
      </c>
    </row>
    <row r="87" customFormat="false" ht="12.8" hidden="false" customHeight="false" outlineLevel="0" collapsed="false">
      <c r="A87" s="1" t="s">
        <v>1740</v>
      </c>
      <c r="B87" s="2" t="n">
        <f aca="false">COUNTIFS(Magi!$E$1:$E$1407,"="&amp;A87)</f>
        <v>0</v>
      </c>
    </row>
  </sheetData>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&amp;CSeite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68"/>
  <sheetViews>
    <sheetView showFormulas="false" showGridLines="true" showRowColHeaders="true" showZeros="true" rightToLeft="false" tabSelected="false" showOutlineSymbols="true" defaultGridColor="true" view="normal" topLeftCell="A10" colorId="64" zoomScale="100" zoomScaleNormal="100" zoomScalePageLayoutView="100" workbookViewId="0">
      <selection pane="topLeft" activeCell="O26" activeCellId="0" sqref="O26"/>
    </sheetView>
  </sheetViews>
  <sheetFormatPr defaultColWidth="11.53515625" defaultRowHeight="12.8" customHeight="false" zeroHeight="false" outlineLevelRow="0" outlineLevelCol="0"/>
  <cols>
    <col collapsed="false" customWidth="true" hidden="false" outlineLevel="0" max="15" min="2" style="2" width="5.11"/>
  </cols>
  <sheetData>
    <row r="1" customFormat="false" ht="12.8" hidden="false" customHeight="false" outlineLevel="0" collapsed="false">
      <c r="A1" s="6" t="s">
        <v>1741</v>
      </c>
      <c r="B1" s="2" t="s">
        <v>68</v>
      </c>
      <c r="C1" s="2" t="s">
        <v>120</v>
      </c>
      <c r="D1" s="2" t="s">
        <v>21</v>
      </c>
      <c r="E1" s="2" t="s">
        <v>60</v>
      </c>
      <c r="F1" s="2" t="s">
        <v>83</v>
      </c>
      <c r="G1" s="2" t="s">
        <v>53</v>
      </c>
      <c r="H1" s="2" t="s">
        <v>92</v>
      </c>
      <c r="I1" s="2" t="s">
        <v>72</v>
      </c>
      <c r="J1" s="2" t="s">
        <v>101</v>
      </c>
      <c r="K1" s="2" t="s">
        <v>186</v>
      </c>
      <c r="L1" s="2" t="s">
        <v>57</v>
      </c>
      <c r="M1" s="2" t="s">
        <v>95</v>
      </c>
      <c r="N1" s="2" t="s">
        <v>401</v>
      </c>
      <c r="O1" s="2" t="s">
        <v>77</v>
      </c>
    </row>
    <row r="2" customFormat="false" ht="12.8" hidden="false" customHeight="false" outlineLevel="0" collapsed="false">
      <c r="A2" s="2" t="s">
        <v>18</v>
      </c>
      <c r="B2" s="2" t="n">
        <v>5</v>
      </c>
      <c r="C2" s="2" t="n">
        <v>2</v>
      </c>
      <c r="D2" s="2" t="n">
        <v>13</v>
      </c>
      <c r="E2" s="2" t="n">
        <v>1</v>
      </c>
      <c r="F2" s="2" t="n">
        <v>3</v>
      </c>
      <c r="G2" s="2" t="n">
        <v>2</v>
      </c>
      <c r="H2" s="2" t="n">
        <v>26</v>
      </c>
      <c r="I2" s="2" t="n">
        <v>2</v>
      </c>
      <c r="J2" s="2" t="n">
        <v>4</v>
      </c>
      <c r="K2" s="2" t="n">
        <v>0</v>
      </c>
      <c r="L2" s="2" t="n">
        <v>3</v>
      </c>
      <c r="M2" s="2" t="n">
        <v>2</v>
      </c>
      <c r="N2" s="2" t="n">
        <v>8</v>
      </c>
      <c r="O2" s="2" t="n">
        <v>1</v>
      </c>
      <c r="P2" s="2" t="n">
        <f aca="false">SUM(B2:O2)</f>
        <v>72</v>
      </c>
    </row>
    <row r="3" customFormat="false" ht="12.8" hidden="false" customHeight="false" outlineLevel="0" collapsed="false">
      <c r="A3" s="2" t="s">
        <v>181</v>
      </c>
      <c r="B3" s="2" t="n">
        <v>1</v>
      </c>
      <c r="C3" s="2" t="n">
        <v>3</v>
      </c>
      <c r="D3" s="2" t="n">
        <v>3</v>
      </c>
      <c r="E3" s="2" t="n">
        <v>6</v>
      </c>
      <c r="F3" s="2" t="n">
        <v>6</v>
      </c>
      <c r="G3" s="2" t="n">
        <v>2</v>
      </c>
      <c r="H3" s="2" t="n">
        <v>3</v>
      </c>
      <c r="I3" s="2" t="n">
        <v>0</v>
      </c>
      <c r="J3" s="2" t="n">
        <v>13</v>
      </c>
      <c r="K3" s="2" t="n">
        <v>3</v>
      </c>
      <c r="L3" s="2" t="n">
        <v>3</v>
      </c>
      <c r="M3" s="2" t="n">
        <v>3</v>
      </c>
      <c r="N3" s="2" t="n">
        <v>10</v>
      </c>
      <c r="O3" s="2" t="n">
        <v>13</v>
      </c>
      <c r="P3" s="2" t="n">
        <f aca="false">SUM(B3:O3)</f>
        <v>69</v>
      </c>
    </row>
    <row r="4" customFormat="false" ht="12.8" hidden="false" customHeight="false" outlineLevel="0" collapsed="false">
      <c r="A4" s="2" t="s">
        <v>293</v>
      </c>
      <c r="B4" s="2" t="n">
        <v>3</v>
      </c>
      <c r="C4" s="2" t="n">
        <v>4</v>
      </c>
      <c r="D4" s="2" t="n">
        <v>5</v>
      </c>
      <c r="E4" s="2" t="n">
        <v>8</v>
      </c>
      <c r="F4" s="2" t="n">
        <v>10</v>
      </c>
      <c r="G4" s="2" t="n">
        <v>7</v>
      </c>
      <c r="H4" s="2" t="n">
        <v>5</v>
      </c>
      <c r="I4" s="2" t="n">
        <v>0</v>
      </c>
      <c r="J4" s="2" t="n">
        <v>3</v>
      </c>
      <c r="K4" s="2" t="n">
        <v>6</v>
      </c>
      <c r="L4" s="2" t="n">
        <v>1</v>
      </c>
      <c r="M4" s="2" t="n">
        <v>1</v>
      </c>
      <c r="N4" s="2" t="n">
        <v>10</v>
      </c>
      <c r="O4" s="2" t="n">
        <v>2</v>
      </c>
      <c r="P4" s="2" t="n">
        <f aca="false">SUM(B4:O4)</f>
        <v>65</v>
      </c>
    </row>
    <row r="5" customFormat="false" ht="12.8" hidden="false" customHeight="false" outlineLevel="0" collapsed="false">
      <c r="A5" s="2" t="s">
        <v>413</v>
      </c>
      <c r="B5" s="2" t="n">
        <v>1</v>
      </c>
      <c r="C5" s="2" t="n">
        <v>2</v>
      </c>
      <c r="D5" s="2" t="n">
        <v>7</v>
      </c>
      <c r="E5" s="2" t="n">
        <v>1</v>
      </c>
      <c r="F5" s="2" t="n">
        <v>8</v>
      </c>
      <c r="G5" s="2" t="n">
        <v>2</v>
      </c>
      <c r="H5" s="2" t="n">
        <v>6</v>
      </c>
      <c r="I5" s="2" t="n">
        <v>1</v>
      </c>
      <c r="J5" s="2" t="n">
        <v>3</v>
      </c>
      <c r="K5" s="2" t="n">
        <v>5</v>
      </c>
      <c r="L5" s="2" t="n">
        <v>4</v>
      </c>
      <c r="M5" s="2" t="n">
        <v>5</v>
      </c>
      <c r="N5" s="2" t="n">
        <v>5</v>
      </c>
      <c r="O5" s="2" t="n">
        <v>4</v>
      </c>
      <c r="P5" s="2" t="n">
        <f aca="false">SUM(B5:O5)</f>
        <v>54</v>
      </c>
    </row>
    <row r="6" customFormat="false" ht="12.8" hidden="false" customHeight="false" outlineLevel="0" collapsed="false">
      <c r="A6" s="2" t="s">
        <v>513</v>
      </c>
      <c r="B6" s="2" t="n">
        <v>5</v>
      </c>
      <c r="C6" s="2" t="n">
        <v>1</v>
      </c>
      <c r="D6" s="2" t="n">
        <v>1</v>
      </c>
      <c r="E6" s="2" t="n">
        <v>47</v>
      </c>
      <c r="F6" s="2" t="n">
        <v>1</v>
      </c>
      <c r="G6" s="2" t="n">
        <v>1</v>
      </c>
      <c r="H6" s="2" t="n">
        <v>1</v>
      </c>
      <c r="I6" s="2" t="n">
        <v>0</v>
      </c>
      <c r="J6" s="2" t="n">
        <v>10</v>
      </c>
      <c r="K6" s="2" t="n">
        <v>1</v>
      </c>
      <c r="L6" s="2" t="n">
        <v>2</v>
      </c>
      <c r="M6" s="2" t="n">
        <v>0</v>
      </c>
      <c r="N6" s="2" t="n">
        <v>15</v>
      </c>
      <c r="O6" s="2" t="n">
        <v>1</v>
      </c>
      <c r="P6" s="2" t="n">
        <f aca="false">SUM(B6:O6)</f>
        <v>86</v>
      </c>
    </row>
    <row r="7" customFormat="false" ht="12.8" hidden="false" customHeight="false" outlineLevel="0" collapsed="false">
      <c r="A7" s="2" t="s">
        <v>572</v>
      </c>
      <c r="B7" s="2" t="n">
        <v>4</v>
      </c>
      <c r="C7" s="2" t="n">
        <v>4</v>
      </c>
      <c r="D7" s="2" t="n">
        <v>0</v>
      </c>
      <c r="E7" s="2" t="n">
        <v>9</v>
      </c>
      <c r="F7" s="2" t="n">
        <v>5</v>
      </c>
      <c r="G7" s="2" t="n">
        <v>5</v>
      </c>
      <c r="H7" s="2" t="n">
        <v>9</v>
      </c>
      <c r="I7" s="2" t="n">
        <v>0</v>
      </c>
      <c r="J7" s="2" t="n">
        <v>7</v>
      </c>
      <c r="K7" s="2" t="n">
        <v>3</v>
      </c>
      <c r="L7" s="2" t="n">
        <v>15</v>
      </c>
      <c r="M7" s="2" t="n">
        <v>4</v>
      </c>
      <c r="N7" s="2" t="n">
        <v>6</v>
      </c>
      <c r="O7" s="2" t="n">
        <v>10</v>
      </c>
      <c r="P7" s="2" t="n">
        <f aca="false">SUM(B7:O7)</f>
        <v>81</v>
      </c>
    </row>
    <row r="8" customFormat="false" ht="12.8" hidden="false" customHeight="false" outlineLevel="0" collapsed="false">
      <c r="A8" s="2" t="s">
        <v>704</v>
      </c>
      <c r="B8" s="2" t="n">
        <v>12</v>
      </c>
      <c r="C8" s="2" t="n">
        <v>1</v>
      </c>
      <c r="D8" s="2" t="n">
        <v>1</v>
      </c>
      <c r="E8" s="2" t="n">
        <v>3</v>
      </c>
      <c r="F8" s="2" t="n">
        <v>1</v>
      </c>
      <c r="G8" s="2" t="n">
        <v>2</v>
      </c>
      <c r="H8" s="2" t="n">
        <v>3</v>
      </c>
      <c r="I8" s="2" t="n">
        <v>1</v>
      </c>
      <c r="J8" s="2" t="n">
        <v>3</v>
      </c>
      <c r="K8" s="2" t="n">
        <v>2</v>
      </c>
      <c r="L8" s="2" t="n">
        <v>0</v>
      </c>
      <c r="M8" s="2" t="n">
        <v>2</v>
      </c>
      <c r="N8" s="2" t="n">
        <v>0</v>
      </c>
      <c r="O8" s="2" t="n">
        <v>1</v>
      </c>
      <c r="P8" s="2" t="n">
        <f aca="false">SUM(B8:O8)</f>
        <v>32</v>
      </c>
    </row>
    <row r="9" customFormat="false" ht="12.8" hidden="false" customHeight="false" outlineLevel="0" collapsed="false">
      <c r="A9" s="2" t="s">
        <v>791</v>
      </c>
      <c r="B9" s="2" t="n">
        <v>1</v>
      </c>
      <c r="C9" s="2" t="n">
        <v>3</v>
      </c>
      <c r="D9" s="2" t="n">
        <v>6</v>
      </c>
      <c r="E9" s="2" t="n">
        <v>11</v>
      </c>
      <c r="F9" s="2" t="n">
        <v>18</v>
      </c>
      <c r="G9" s="2" t="n">
        <v>1</v>
      </c>
      <c r="H9" s="2" t="n">
        <v>21</v>
      </c>
      <c r="I9" s="2" t="n">
        <v>2</v>
      </c>
      <c r="J9" s="2" t="n">
        <v>5</v>
      </c>
      <c r="K9" s="2" t="n">
        <v>6</v>
      </c>
      <c r="L9" s="2" t="n">
        <v>3</v>
      </c>
      <c r="M9" s="2" t="n">
        <v>2</v>
      </c>
      <c r="N9" s="2" t="n">
        <v>36</v>
      </c>
      <c r="O9" s="2" t="n">
        <v>8</v>
      </c>
      <c r="P9" s="2" t="n">
        <f aca="false">SUM(B9:O9)</f>
        <v>123</v>
      </c>
    </row>
    <row r="10" customFormat="false" ht="12.8" hidden="false" customHeight="false" outlineLevel="0" collapsed="false">
      <c r="A10" s="2" t="s">
        <v>947</v>
      </c>
      <c r="B10" s="2" t="n">
        <v>13</v>
      </c>
      <c r="C10" s="2" t="n">
        <v>20</v>
      </c>
      <c r="D10" s="2" t="n">
        <v>4</v>
      </c>
      <c r="E10" s="2" t="n">
        <v>8</v>
      </c>
      <c r="F10" s="2" t="n">
        <v>7</v>
      </c>
      <c r="G10" s="2" t="n">
        <v>4</v>
      </c>
      <c r="H10" s="2" t="n">
        <v>8</v>
      </c>
      <c r="I10" s="2" t="n">
        <v>1</v>
      </c>
      <c r="J10" s="2" t="n">
        <v>12</v>
      </c>
      <c r="K10" s="2" t="n">
        <v>9</v>
      </c>
      <c r="L10" s="2" t="n">
        <v>2</v>
      </c>
      <c r="M10" s="2" t="n">
        <v>3</v>
      </c>
      <c r="N10" s="2" t="n">
        <v>11</v>
      </c>
      <c r="O10" s="2" t="n">
        <v>2</v>
      </c>
      <c r="P10" s="2" t="n">
        <f aca="false">SUM(B10:O10)</f>
        <v>104</v>
      </c>
    </row>
    <row r="11" customFormat="false" ht="12.8" hidden="false" customHeight="false" outlineLevel="0" collapsed="false">
      <c r="A11" s="2" t="s">
        <v>1179</v>
      </c>
      <c r="B11" s="2" t="n">
        <v>1</v>
      </c>
      <c r="C11" s="2" t="n">
        <v>0</v>
      </c>
      <c r="D11" s="2" t="n">
        <v>2</v>
      </c>
      <c r="E11" s="2" t="n">
        <v>5</v>
      </c>
      <c r="F11" s="2" t="n">
        <v>3</v>
      </c>
      <c r="G11" s="2" t="n">
        <v>10</v>
      </c>
      <c r="H11" s="2" t="n">
        <v>15</v>
      </c>
      <c r="I11" s="2" t="n">
        <v>2</v>
      </c>
      <c r="J11" s="2" t="n">
        <v>1</v>
      </c>
      <c r="K11" s="2" t="n">
        <v>7</v>
      </c>
      <c r="L11" s="2" t="n">
        <v>8</v>
      </c>
      <c r="M11" s="2" t="n">
        <v>14</v>
      </c>
      <c r="N11" s="2" t="n">
        <v>0</v>
      </c>
      <c r="O11" s="2" t="n">
        <v>9</v>
      </c>
      <c r="P11" s="2" t="n">
        <f aca="false">SUM(B11:O11)</f>
        <v>77</v>
      </c>
    </row>
    <row r="12" customFormat="false" ht="12.8" hidden="false" customHeight="false" outlineLevel="0" collapsed="false">
      <c r="A12" s="2" t="s">
        <v>1290</v>
      </c>
      <c r="B12" s="2" t="n">
        <v>3</v>
      </c>
      <c r="C12" s="2" t="n">
        <v>3</v>
      </c>
      <c r="D12" s="2" t="n">
        <v>3</v>
      </c>
      <c r="E12" s="2" t="n">
        <v>9</v>
      </c>
      <c r="F12" s="2" t="n">
        <v>6</v>
      </c>
      <c r="G12" s="2" t="n">
        <v>3</v>
      </c>
      <c r="H12" s="2" t="n">
        <v>6</v>
      </c>
      <c r="I12" s="2" t="n">
        <v>1</v>
      </c>
      <c r="J12" s="2" t="n">
        <v>5</v>
      </c>
      <c r="K12" s="2" t="n">
        <v>5</v>
      </c>
      <c r="L12" s="2" t="n">
        <v>3</v>
      </c>
      <c r="M12" s="2" t="n">
        <v>4</v>
      </c>
      <c r="N12" s="2" t="n">
        <v>0</v>
      </c>
      <c r="O12" s="2" t="n">
        <v>5</v>
      </c>
      <c r="P12" s="2" t="n">
        <f aca="false">SUM(B12:O12)</f>
        <v>56</v>
      </c>
    </row>
    <row r="13" customFormat="false" ht="12.8" hidden="false" customHeight="false" outlineLevel="0" collapsed="false">
      <c r="A13" s="2" t="s">
        <v>1389</v>
      </c>
      <c r="B13" s="2" t="n">
        <v>2</v>
      </c>
      <c r="C13" s="2" t="n">
        <v>3</v>
      </c>
      <c r="D13" s="2" t="n">
        <v>3</v>
      </c>
      <c r="E13" s="2" t="n">
        <v>17</v>
      </c>
      <c r="F13" s="2" t="n">
        <v>5</v>
      </c>
      <c r="G13" s="2" t="n">
        <v>6</v>
      </c>
      <c r="H13" s="2" t="n">
        <v>15</v>
      </c>
      <c r="I13" s="2" t="n">
        <v>0</v>
      </c>
      <c r="J13" s="2" t="n">
        <v>3</v>
      </c>
      <c r="K13" s="2" t="n">
        <v>6</v>
      </c>
      <c r="L13" s="2" t="n">
        <v>5</v>
      </c>
      <c r="M13" s="2" t="n">
        <v>9</v>
      </c>
      <c r="N13" s="2" t="n">
        <v>8</v>
      </c>
      <c r="O13" s="2" t="n">
        <v>15</v>
      </c>
      <c r="P13" s="2" t="n">
        <f aca="false">SUM(B13:O13)</f>
        <v>97</v>
      </c>
    </row>
    <row r="14" customFormat="false" ht="12.8" hidden="false" customHeight="false" outlineLevel="0" collapsed="false">
      <c r="A14" s="2" t="s">
        <v>1526</v>
      </c>
      <c r="B14" s="2" t="n">
        <v>2</v>
      </c>
      <c r="C14" s="2" t="n">
        <v>3</v>
      </c>
      <c r="D14" s="2" t="n">
        <v>1</v>
      </c>
      <c r="E14" s="2" t="n">
        <v>7</v>
      </c>
      <c r="F14" s="2" t="n">
        <v>0</v>
      </c>
      <c r="G14" s="2" t="n">
        <v>8</v>
      </c>
      <c r="H14" s="2" t="n">
        <v>0</v>
      </c>
      <c r="I14" s="2" t="n">
        <v>2</v>
      </c>
      <c r="J14" s="2" t="n">
        <v>1</v>
      </c>
      <c r="K14" s="2" t="n">
        <v>40</v>
      </c>
      <c r="L14" s="2" t="n">
        <v>2</v>
      </c>
      <c r="M14" s="2" t="n">
        <v>4</v>
      </c>
      <c r="N14" s="2" t="n">
        <v>12</v>
      </c>
      <c r="O14" s="2" t="n">
        <v>15</v>
      </c>
      <c r="P14" s="2" t="n">
        <f aca="false">SUM(B14:O14)</f>
        <v>97</v>
      </c>
    </row>
    <row r="15" customFormat="false" ht="12.8" hidden="false" customHeight="false" outlineLevel="0" collapsed="false">
      <c r="A15" s="2" t="s">
        <v>401</v>
      </c>
      <c r="B15" s="2" t="n">
        <v>1</v>
      </c>
      <c r="C15" s="2" t="n">
        <v>4</v>
      </c>
      <c r="D15" s="2" t="n">
        <v>5</v>
      </c>
      <c r="E15" s="2" t="n">
        <v>2</v>
      </c>
      <c r="F15" s="2" t="n">
        <v>5</v>
      </c>
      <c r="G15" s="2" t="n">
        <v>4</v>
      </c>
      <c r="H15" s="2" t="n">
        <v>4</v>
      </c>
      <c r="I15" s="2" t="n">
        <v>0</v>
      </c>
      <c r="J15" s="2" t="n">
        <v>6</v>
      </c>
      <c r="K15" s="2" t="n">
        <v>2</v>
      </c>
      <c r="L15" s="2" t="n">
        <v>5</v>
      </c>
      <c r="M15" s="2" t="n">
        <v>4</v>
      </c>
      <c r="N15" s="2" t="n">
        <v>0</v>
      </c>
      <c r="O15" s="2" t="n">
        <v>1</v>
      </c>
      <c r="P15" s="2" t="n">
        <f aca="false">SUM(B15:O15)</f>
        <v>43</v>
      </c>
    </row>
    <row r="16" customFormat="false" ht="12.8" hidden="false" customHeight="false" outlineLevel="0" collapsed="false">
      <c r="B16" s="2" t="n">
        <f aca="false">SUM(B2:B15)</f>
        <v>54</v>
      </c>
      <c r="C16" s="2" t="n">
        <f aca="false">SUM(C2:C15)</f>
        <v>53</v>
      </c>
      <c r="D16" s="2" t="n">
        <f aca="false">SUM(D2:D15)</f>
        <v>54</v>
      </c>
      <c r="E16" s="2" t="n">
        <f aca="false">SUM(E2:E15)</f>
        <v>134</v>
      </c>
      <c r="F16" s="2" t="n">
        <f aca="false">SUM(F2:F15)</f>
        <v>78</v>
      </c>
      <c r="G16" s="2" t="n">
        <f aca="false">SUM(G2:G15)</f>
        <v>57</v>
      </c>
      <c r="H16" s="2" t="n">
        <f aca="false">SUM(H2:H15)</f>
        <v>122</v>
      </c>
      <c r="I16" s="2" t="n">
        <f aca="false">SUM(I2:I15)</f>
        <v>12</v>
      </c>
      <c r="J16" s="2" t="n">
        <f aca="false">SUM(J2:J15)</f>
        <v>76</v>
      </c>
      <c r="K16" s="2" t="n">
        <f aca="false">SUM(K2:K15)</f>
        <v>95</v>
      </c>
      <c r="L16" s="2" t="n">
        <f aca="false">SUM(L2:L15)</f>
        <v>56</v>
      </c>
      <c r="M16" s="2" t="n">
        <f aca="false">SUM(M2:M15)</f>
        <v>57</v>
      </c>
      <c r="N16" s="2" t="n">
        <f aca="false">SUM(N2:N15)</f>
        <v>121</v>
      </c>
      <c r="O16" s="2" t="n">
        <f aca="false">SUM(O2:O15)</f>
        <v>87</v>
      </c>
      <c r="P16" s="2" t="n">
        <f aca="false">SUM(B16:O16)</f>
        <v>1056</v>
      </c>
    </row>
    <row r="18" customFormat="false" ht="12.8" hidden="false" customHeight="false" outlineLevel="0" collapsed="false">
      <c r="A18" s="6" t="s">
        <v>1742</v>
      </c>
      <c r="B18" s="2" t="s">
        <v>68</v>
      </c>
      <c r="C18" s="2" t="s">
        <v>120</v>
      </c>
      <c r="D18" s="2" t="s">
        <v>21</v>
      </c>
      <c r="E18" s="2" t="s">
        <v>60</v>
      </c>
      <c r="F18" s="2" t="s">
        <v>83</v>
      </c>
      <c r="G18" s="2" t="s">
        <v>53</v>
      </c>
      <c r="H18" s="2" t="s">
        <v>92</v>
      </c>
      <c r="I18" s="2" t="s">
        <v>72</v>
      </c>
      <c r="J18" s="2" t="s">
        <v>101</v>
      </c>
      <c r="K18" s="2" t="s">
        <v>186</v>
      </c>
      <c r="L18" s="2" t="s">
        <v>57</v>
      </c>
      <c r="M18" s="2" t="s">
        <v>95</v>
      </c>
      <c r="N18" s="2" t="s">
        <v>401</v>
      </c>
      <c r="O18" s="2" t="s">
        <v>77</v>
      </c>
    </row>
    <row r="19" customFormat="false" ht="12.8" hidden="false" customHeight="false" outlineLevel="0" collapsed="false">
      <c r="A19" s="2" t="s">
        <v>18</v>
      </c>
      <c r="B19" s="2" t="n">
        <f aca="false">COUNTIFS(Magi!$A$1:$A$1407,"="&amp;$A19,Magi!$D$1:$D$1407,"="&amp;B$18)</f>
        <v>6</v>
      </c>
      <c r="C19" s="2" t="n">
        <f aca="false">COUNTIFS(Magi!$A$1:$A$1407,"="&amp;$A19,Magi!$D$1:$D$1407,"="&amp;C$18)</f>
        <v>3</v>
      </c>
      <c r="D19" s="14" t="n">
        <f aca="false">COUNTIFS(Magi!$A$1:$A$1407,"="&amp;$A19,Magi!$D$1:$D$1407,"="&amp;D$18)</f>
        <v>18</v>
      </c>
      <c r="E19" s="2" t="n">
        <f aca="false">COUNTIFS(Magi!$A$1:$A$1407,"="&amp;$A19,Magi!$D$1:$D$1407,"="&amp;E$18)</f>
        <v>4</v>
      </c>
      <c r="F19" s="2" t="n">
        <f aca="false">COUNTIFS(Magi!$A$1:$A$1407,"="&amp;$A19,Magi!$D$1:$D$1407,"="&amp;F$18)</f>
        <v>6</v>
      </c>
      <c r="G19" s="2" t="n">
        <f aca="false">COUNTIFS(Magi!$A$1:$A$1407,"="&amp;$A19,Magi!$D$1:$D$1407,"="&amp;G$18)</f>
        <v>8</v>
      </c>
      <c r="H19" s="15" t="n">
        <f aca="false">COUNTIFS(Magi!$A$1:$A$1407,"="&amp;$A19,Magi!$D$1:$D$1407,"="&amp;H$18)</f>
        <v>26</v>
      </c>
      <c r="I19" s="2" t="n">
        <f aca="false">COUNTIFS(Magi!$A$1:$A$1407,"="&amp;$A19,Magi!$D$1:$D$1407,"="&amp;I$18)</f>
        <v>2</v>
      </c>
      <c r="J19" s="2" t="n">
        <f aca="false">COUNTIFS(Magi!$A$1:$A$1407,"="&amp;$A19,Magi!$D$1:$D$1407,"="&amp;J$18)</f>
        <v>4</v>
      </c>
      <c r="K19" s="2" t="n">
        <f aca="false">COUNTIFS(Magi!$A$1:$A$1407,"="&amp;$A19,Magi!$D$1:$D$1407,"="&amp;K$18)</f>
        <v>0</v>
      </c>
      <c r="L19" s="2" t="n">
        <f aca="false">COUNTIFS(Magi!$A$1:$A$1407,"="&amp;$A19,Magi!$D$1:$D$1407,"="&amp;L$18)</f>
        <v>8</v>
      </c>
      <c r="M19" s="2" t="n">
        <f aca="false">COUNTIFS(Magi!$A$1:$A$1407,"="&amp;$A19,Magi!$D$1:$D$1407,"="&amp;M$18)</f>
        <v>5</v>
      </c>
      <c r="N19" s="2" t="n">
        <f aca="false">COUNTIFS(Magi!$A$1:$A$1407,"="&amp;$A19,Magi!$D$1:$D$1407,"="&amp;N$18)</f>
        <v>0</v>
      </c>
      <c r="O19" s="2" t="n">
        <f aca="false">COUNTIFS(Magi!$A$1:$A$1407,"="&amp;$A19,Magi!$D$1:$D$1407,"="&amp;O$18)</f>
        <v>10</v>
      </c>
      <c r="P19" s="2" t="n">
        <f aca="false">SUM(B19:O19)</f>
        <v>100</v>
      </c>
      <c r="R19" s="1" t="s">
        <v>1743</v>
      </c>
    </row>
    <row r="20" customFormat="false" ht="12.8" hidden="false" customHeight="false" outlineLevel="0" collapsed="false">
      <c r="A20" s="2" t="s">
        <v>181</v>
      </c>
      <c r="B20" s="2" t="n">
        <f aca="false">COUNTIFS(Magi!$A$1:$A$1407,"="&amp;$A20,Magi!$D$1:$D$1407,"="&amp;B$18)</f>
        <v>8</v>
      </c>
      <c r="C20" s="2" t="n">
        <f aca="false">COUNTIFS(Magi!$A$1:$A$1407,"="&amp;$A20,Magi!$D$1:$D$1407,"="&amp;C$18)</f>
        <v>3</v>
      </c>
      <c r="D20" s="2" t="n">
        <f aca="false">COUNTIFS(Magi!$A$1:$A$1407,"="&amp;$A20,Magi!$D$1:$D$1407,"="&amp;D$18)</f>
        <v>3</v>
      </c>
      <c r="E20" s="2" t="n">
        <f aca="false">COUNTIFS(Magi!$A$1:$A$1407,"="&amp;$A20,Magi!$D$1:$D$1407,"="&amp;E$18)</f>
        <v>10</v>
      </c>
      <c r="F20" s="2" t="n">
        <f aca="false">COUNTIFS(Magi!$A$1:$A$1407,"="&amp;$A20,Magi!$D$1:$D$1407,"="&amp;F$18)</f>
        <v>6</v>
      </c>
      <c r="G20" s="2" t="n">
        <f aca="false">COUNTIFS(Magi!$A$1:$A$1407,"="&amp;$A20,Magi!$D$1:$D$1407,"="&amp;G$18)</f>
        <v>5</v>
      </c>
      <c r="H20" s="2" t="n">
        <f aca="false">COUNTIFS(Magi!$A$1:$A$1407,"="&amp;$A20,Magi!$D$1:$D$1407,"="&amp;H$18)</f>
        <v>3</v>
      </c>
      <c r="I20" s="2" t="n">
        <f aca="false">COUNTIFS(Magi!$A$1:$A$1407,"="&amp;$A20,Magi!$D$1:$D$1407,"="&amp;I$18)</f>
        <v>0</v>
      </c>
      <c r="J20" s="14" t="n">
        <f aca="false">COUNTIFS(Magi!$A$1:$A$1407,"="&amp;$A20,Magi!$D$1:$D$1407,"="&amp;J$18)</f>
        <v>13</v>
      </c>
      <c r="K20" s="2" t="n">
        <f aca="false">COUNTIFS(Magi!$A$1:$A$1407,"="&amp;$A20,Magi!$D$1:$D$1407,"="&amp;K$18)</f>
        <v>3</v>
      </c>
      <c r="L20" s="2" t="n">
        <f aca="false">COUNTIFS(Magi!$A$1:$A$1407,"="&amp;$A20,Magi!$D$1:$D$1407,"="&amp;L$18)</f>
        <v>6</v>
      </c>
      <c r="M20" s="2" t="n">
        <f aca="false">COUNTIFS(Magi!$A$1:$A$1407,"="&amp;$A20,Magi!$D$1:$D$1407,"="&amp;M$18)</f>
        <v>4</v>
      </c>
      <c r="N20" s="2" t="n">
        <f aca="false">COUNTIFS(Magi!$A$1:$A$1407,"="&amp;$A20,Magi!$D$1:$D$1407,"="&amp;N$18)</f>
        <v>0</v>
      </c>
      <c r="O20" s="2" t="n">
        <f aca="false">COUNTIFS(Magi!$A$1:$A$1407,"="&amp;$A20,Magi!$D$1:$D$1407,"="&amp;O$18)</f>
        <v>13</v>
      </c>
      <c r="P20" s="2" t="n">
        <f aca="false">SUM(B20:O20)</f>
        <v>77</v>
      </c>
    </row>
    <row r="21" customFormat="false" ht="12.8" hidden="false" customHeight="false" outlineLevel="0" collapsed="false">
      <c r="A21" s="2" t="s">
        <v>293</v>
      </c>
      <c r="B21" s="2" t="n">
        <f aca="false">COUNTIFS(Magi!$A$1:$A$1407,"="&amp;$A21,Magi!$D$1:$D$1407,"="&amp;B$18)</f>
        <v>3</v>
      </c>
      <c r="C21" s="16" t="n">
        <f aca="false">COUNTIFS(Magi!$A$1:$A$1407,"="&amp;$A21,Magi!$D$1:$D$1407,"="&amp;C$18)</f>
        <v>8</v>
      </c>
      <c r="D21" s="16" t="n">
        <f aca="false">COUNTIFS(Magi!$A$1:$A$1407,"="&amp;$A21,Magi!$D$1:$D$1407,"="&amp;D$18)</f>
        <v>11</v>
      </c>
      <c r="E21" s="2" t="n">
        <f aca="false">COUNTIFS(Magi!$A$1:$A$1407,"="&amp;$A21,Magi!$D$1:$D$1407,"="&amp;E$18)</f>
        <v>10</v>
      </c>
      <c r="F21" s="14" t="n">
        <f aca="false">COUNTIFS(Magi!$A$1:$A$1407,"="&amp;$A21,Magi!$D$1:$D$1407,"="&amp;F$18)</f>
        <v>14</v>
      </c>
      <c r="G21" s="2" t="n">
        <f aca="false">COUNTIFS(Magi!$A$1:$A$1407,"="&amp;$A21,Magi!$D$1:$D$1407,"="&amp;G$18)</f>
        <v>10</v>
      </c>
      <c r="H21" s="2" t="n">
        <f aca="false">COUNTIFS(Magi!$A$1:$A$1407,"="&amp;$A21,Magi!$D$1:$D$1407,"="&amp;H$18)</f>
        <v>7</v>
      </c>
      <c r="I21" s="2" t="n">
        <f aca="false">COUNTIFS(Magi!$A$1:$A$1407,"="&amp;$A21,Magi!$D$1:$D$1407,"="&amp;I$18)</f>
        <v>0</v>
      </c>
      <c r="J21" s="1" t="n">
        <f aca="false">COUNTIFS(Magi!$A$1:$A$1407,"="&amp;$A21,Magi!$D$1:$D$1407,"="&amp;J$18)</f>
        <v>6</v>
      </c>
      <c r="K21" s="2" t="n">
        <f aca="false">COUNTIFS(Magi!$A$1:$A$1407,"="&amp;$A21,Magi!$D$1:$D$1407,"="&amp;K$18)</f>
        <v>6</v>
      </c>
      <c r="L21" s="2" t="n">
        <f aca="false">COUNTIFS(Magi!$A$1:$A$1407,"="&amp;$A21,Magi!$D$1:$D$1407,"="&amp;L$18)</f>
        <v>6</v>
      </c>
      <c r="M21" s="2" t="n">
        <f aca="false">COUNTIFS(Magi!$A$1:$A$1407,"="&amp;$A21,Magi!$D$1:$D$1407,"="&amp;M$18)</f>
        <v>2</v>
      </c>
      <c r="N21" s="2" t="n">
        <f aca="false">COUNTIFS(Magi!$A$1:$A$1407,"="&amp;$A21,Magi!$D$1:$D$1407,"="&amp;N$18)</f>
        <v>1</v>
      </c>
      <c r="O21" s="2" t="n">
        <f aca="false">COUNTIFS(Magi!$A$1:$A$1407,"="&amp;$A21,Magi!$D$1:$D$1407,"="&amp;O$18)</f>
        <v>22</v>
      </c>
      <c r="P21" s="2" t="n">
        <f aca="false">SUM(B21:O21)</f>
        <v>106</v>
      </c>
    </row>
    <row r="22" customFormat="false" ht="12.8" hidden="false" customHeight="false" outlineLevel="0" collapsed="false">
      <c r="A22" s="2" t="s">
        <v>413</v>
      </c>
      <c r="B22" s="2" t="n">
        <f aca="false">COUNTIFS(Magi!$A$1:$A$1407,"="&amp;$A22,Magi!$D$1:$D$1407,"="&amp;B$18)</f>
        <v>1</v>
      </c>
      <c r="C22" s="2" t="n">
        <f aca="false">COUNTIFS(Magi!$A$1:$A$1407,"="&amp;$A22,Magi!$D$1:$D$1407,"="&amp;C$18)</f>
        <v>2</v>
      </c>
      <c r="D22" s="16" t="n">
        <f aca="false">COUNTIFS(Magi!$A$1:$A$1407,"="&amp;$A22,Magi!$D$1:$D$1407,"="&amp;D$18)</f>
        <v>9</v>
      </c>
      <c r="E22" s="2" t="n">
        <f aca="false">COUNTIFS(Magi!$A$1:$A$1407,"="&amp;$A22,Magi!$D$1:$D$1407,"="&amp;E$18)</f>
        <v>1</v>
      </c>
      <c r="F22" s="16" t="n">
        <f aca="false">COUNTIFS(Magi!$A$1:$A$1407,"="&amp;$A22,Magi!$D$1:$D$1407,"="&amp;F$18)</f>
        <v>10</v>
      </c>
      <c r="G22" s="2" t="n">
        <f aca="false">COUNTIFS(Magi!$A$1:$A$1407,"="&amp;$A22,Magi!$D$1:$D$1407,"="&amp;G$18)</f>
        <v>3</v>
      </c>
      <c r="H22" s="2" t="n">
        <f aca="false">COUNTIFS(Magi!$A$1:$A$1407,"="&amp;$A22,Magi!$D$1:$D$1407,"="&amp;H$18)</f>
        <v>6</v>
      </c>
      <c r="I22" s="2" t="n">
        <f aca="false">COUNTIFS(Magi!$A$1:$A$1407,"="&amp;$A22,Magi!$D$1:$D$1407,"="&amp;I$18)</f>
        <v>1</v>
      </c>
      <c r="J22" s="1" t="n">
        <f aca="false">COUNTIFS(Magi!$A$1:$A$1407,"="&amp;$A22,Magi!$D$1:$D$1407,"="&amp;J$18)</f>
        <v>3</v>
      </c>
      <c r="K22" s="2" t="n">
        <f aca="false">COUNTIFS(Magi!$A$1:$A$1407,"="&amp;$A22,Magi!$D$1:$D$1407,"="&amp;K$18)</f>
        <v>5</v>
      </c>
      <c r="L22" s="2" t="n">
        <f aca="false">COUNTIFS(Magi!$A$1:$A$1407,"="&amp;$A22,Magi!$D$1:$D$1407,"="&amp;L$18)</f>
        <v>5</v>
      </c>
      <c r="M22" s="2" t="n">
        <f aca="false">COUNTIFS(Magi!$A$1:$A$1407,"="&amp;$A22,Magi!$D$1:$D$1407,"="&amp;M$18)</f>
        <v>6</v>
      </c>
      <c r="N22" s="2" t="n">
        <f aca="false">COUNTIFS(Magi!$A$1:$A$1407,"="&amp;$A22,Magi!$D$1:$D$1407,"="&amp;N$18)</f>
        <v>0</v>
      </c>
      <c r="O22" s="2" t="n">
        <f aca="false">COUNTIFS(Magi!$A$1:$A$1407,"="&amp;$A22,Magi!$D$1:$D$1407,"="&amp;O$18)</f>
        <v>7</v>
      </c>
      <c r="P22" s="2" t="n">
        <f aca="false">SUM(B22:O22)</f>
        <v>59</v>
      </c>
      <c r="R22" s="1" t="s">
        <v>1744</v>
      </c>
    </row>
    <row r="23" customFormat="false" ht="12.8" hidden="false" customHeight="false" outlineLevel="0" collapsed="false">
      <c r="A23" s="2" t="s">
        <v>513</v>
      </c>
      <c r="B23" s="14" t="n">
        <f aca="false">COUNTIFS(Magi!$A$1:$A$1407,"="&amp;$A23,Magi!$D$1:$D$1407,"="&amp;B$18)</f>
        <v>9</v>
      </c>
      <c r="C23" s="2" t="n">
        <f aca="false">COUNTIFS(Magi!$A$1:$A$1407,"="&amp;$A23,Magi!$D$1:$D$1407,"="&amp;C$18)</f>
        <v>5</v>
      </c>
      <c r="D23" s="2" t="n">
        <f aca="false">COUNTIFS(Magi!$A$1:$A$1407,"="&amp;$A23,Magi!$D$1:$D$1407,"="&amp;D$18)</f>
        <v>4</v>
      </c>
      <c r="E23" s="6" t="n">
        <f aca="false">COUNTIFS(Magi!$A$1:$A$1407,"="&amp;$A23,Magi!$D$1:$D$1407,"="&amp;E$18)</f>
        <v>50</v>
      </c>
      <c r="F23" s="2" t="n">
        <f aca="false">COUNTIFS(Magi!$A$1:$A$1407,"="&amp;$A23,Magi!$D$1:$D$1407,"="&amp;F$18)</f>
        <v>4</v>
      </c>
      <c r="G23" s="2" t="n">
        <f aca="false">COUNTIFS(Magi!$A$1:$A$1407,"="&amp;$A23,Magi!$D$1:$D$1407,"="&amp;G$18)</f>
        <v>4</v>
      </c>
      <c r="H23" s="2" t="n">
        <f aca="false">COUNTIFS(Magi!$A$1:$A$1407,"="&amp;$A23,Magi!$D$1:$D$1407,"="&amp;H$18)</f>
        <v>1</v>
      </c>
      <c r="I23" s="2" t="n">
        <f aca="false">COUNTIFS(Magi!$A$1:$A$1407,"="&amp;$A23,Magi!$D$1:$D$1407,"="&amp;I$18)</f>
        <v>0</v>
      </c>
      <c r="J23" s="6" t="n">
        <f aca="false">COUNTIFS(Magi!$A$1:$A$1407,"="&amp;$A23,Magi!$D$1:$D$1407,"="&amp;J$18)</f>
        <v>10</v>
      </c>
      <c r="K23" s="2" t="n">
        <f aca="false">COUNTIFS(Magi!$A$1:$A$1407,"="&amp;$A23,Magi!$D$1:$D$1407,"="&amp;K$18)</f>
        <v>1</v>
      </c>
      <c r="L23" s="2" t="n">
        <f aca="false">COUNTIFS(Magi!$A$1:$A$1407,"="&amp;$A23,Magi!$D$1:$D$1407,"="&amp;L$18)</f>
        <v>5</v>
      </c>
      <c r="M23" s="2" t="n">
        <f aca="false">COUNTIFS(Magi!$A$1:$A$1407,"="&amp;$A23,Magi!$D$1:$D$1407,"="&amp;M$18)</f>
        <v>3</v>
      </c>
      <c r="N23" s="2" t="n">
        <f aca="false">COUNTIFS(Magi!$A$1:$A$1407,"="&amp;$A23,Magi!$D$1:$D$1407,"="&amp;N$18)</f>
        <v>0</v>
      </c>
      <c r="O23" s="2" t="n">
        <f aca="false">COUNTIFS(Magi!$A$1:$A$1407,"="&amp;$A23,Magi!$D$1:$D$1407,"="&amp;O$18)</f>
        <v>4</v>
      </c>
      <c r="P23" s="2" t="n">
        <f aca="false">SUM(B23:O23)</f>
        <v>100</v>
      </c>
      <c r="R23" s="1" t="s">
        <v>1745</v>
      </c>
    </row>
    <row r="24" customFormat="false" ht="12.8" hidden="false" customHeight="false" outlineLevel="0" collapsed="false">
      <c r="A24" s="2" t="s">
        <v>572</v>
      </c>
      <c r="B24" s="2" t="n">
        <f aca="false">COUNTIFS(Magi!$A$1:$A$1407,"="&amp;$A24,Magi!$D$1:$D$1407,"="&amp;B$18)</f>
        <v>4</v>
      </c>
      <c r="C24" s="2" t="n">
        <f aca="false">COUNTIFS(Magi!$A$1:$A$1407,"="&amp;$A24,Magi!$D$1:$D$1407,"="&amp;C$18)</f>
        <v>4</v>
      </c>
      <c r="D24" s="2" t="n">
        <f aca="false">COUNTIFS(Magi!$A$1:$A$1407,"="&amp;$A24,Magi!$D$1:$D$1407,"="&amp;D$18)</f>
        <v>2</v>
      </c>
      <c r="E24" s="2" t="n">
        <f aca="false">COUNTIFS(Magi!$A$1:$A$1407,"="&amp;$A24,Magi!$D$1:$D$1407,"="&amp;E$18)</f>
        <v>12</v>
      </c>
      <c r="F24" s="14" t="n">
        <f aca="false">COUNTIFS(Magi!$A$1:$A$1407,"="&amp;$A24,Magi!$D$1:$D$1407,"="&amp;F$18)</f>
        <v>14</v>
      </c>
      <c r="G24" s="2" t="n">
        <f aca="false">COUNTIFS(Magi!$A$1:$A$1407,"="&amp;$A24,Magi!$D$1:$D$1407,"="&amp;G$18)</f>
        <v>8</v>
      </c>
      <c r="H24" s="2" t="n">
        <f aca="false">COUNTIFS(Magi!$A$1:$A$1407,"="&amp;$A24,Magi!$D$1:$D$1407,"="&amp;H$18)</f>
        <v>9</v>
      </c>
      <c r="I24" s="2" t="n">
        <f aca="false">COUNTIFS(Magi!$A$1:$A$1407,"="&amp;$A24,Magi!$D$1:$D$1407,"="&amp;I$18)</f>
        <v>0</v>
      </c>
      <c r="J24" s="2" t="n">
        <f aca="false">COUNTIFS(Magi!$A$1:$A$1407,"="&amp;$A24,Magi!$D$1:$D$1407,"="&amp;J$18)</f>
        <v>8</v>
      </c>
      <c r="K24" s="2" t="n">
        <f aca="false">COUNTIFS(Magi!$A$1:$A$1407,"="&amp;$A24,Magi!$D$1:$D$1407,"="&amp;K$18)</f>
        <v>3</v>
      </c>
      <c r="L24" s="2" t="n">
        <f aca="false">COUNTIFS(Magi!$A$1:$A$1407,"="&amp;$A24,Magi!$D$1:$D$1407,"="&amp;L$18)</f>
        <v>15</v>
      </c>
      <c r="M24" s="2" t="n">
        <f aca="false">COUNTIFS(Magi!$A$1:$A$1407,"="&amp;$A24,Magi!$D$1:$D$1407,"="&amp;M$18)</f>
        <v>5</v>
      </c>
      <c r="N24" s="2" t="n">
        <f aca="false">COUNTIFS(Magi!$A$1:$A$1407,"="&amp;$A24,Magi!$D$1:$D$1407,"="&amp;N$18)</f>
        <v>0</v>
      </c>
      <c r="O24" s="2" t="n">
        <f aca="false">COUNTIFS(Magi!$A$1:$A$1407,"="&amp;$A24,Magi!$D$1:$D$1407,"="&amp;O$18)</f>
        <v>10</v>
      </c>
      <c r="P24" s="2" t="n">
        <f aca="false">SUM(B24:O24)</f>
        <v>94</v>
      </c>
    </row>
    <row r="25" customFormat="false" ht="12.8" hidden="false" customHeight="false" outlineLevel="0" collapsed="false">
      <c r="A25" s="2" t="s">
        <v>704</v>
      </c>
      <c r="B25" s="14" t="n">
        <f aca="false">COUNTIFS(Magi!$A$1:$A$1407,"="&amp;$A25,Magi!$D$1:$D$1407,"="&amp;B$18)</f>
        <v>18</v>
      </c>
      <c r="C25" s="2" t="n">
        <f aca="false">COUNTIFS(Magi!$A$1:$A$1407,"="&amp;$A25,Magi!$D$1:$D$1407,"="&amp;C$18)</f>
        <v>1</v>
      </c>
      <c r="D25" s="2" t="n">
        <f aca="false">COUNTIFS(Magi!$A$1:$A$1407,"="&amp;$A25,Magi!$D$1:$D$1407,"="&amp;D$18)</f>
        <v>2</v>
      </c>
      <c r="E25" s="2" t="n">
        <f aca="false">COUNTIFS(Magi!$A$1:$A$1407,"="&amp;$A25,Magi!$D$1:$D$1407,"="&amp;E$18)</f>
        <v>10</v>
      </c>
      <c r="F25" s="16" t="n">
        <f aca="false">COUNTIFS(Magi!$A$1:$A$1407,"="&amp;$A25,Magi!$D$1:$D$1407,"="&amp;F$18)</f>
        <v>7</v>
      </c>
      <c r="G25" s="2" t="n">
        <f aca="false">COUNTIFS(Magi!$A$1:$A$1407,"="&amp;$A25,Magi!$D$1:$D$1407,"="&amp;G$18)</f>
        <v>4</v>
      </c>
      <c r="H25" s="2" t="n">
        <f aca="false">COUNTIFS(Magi!$A$1:$A$1407,"="&amp;$A25,Magi!$D$1:$D$1407,"="&amp;H$18)</f>
        <v>4</v>
      </c>
      <c r="I25" s="2" t="n">
        <f aca="false">COUNTIFS(Magi!$A$1:$A$1407,"="&amp;$A25,Magi!$D$1:$D$1407,"="&amp;I$18)</f>
        <v>1</v>
      </c>
      <c r="J25" s="2" t="n">
        <f aca="false">COUNTIFS(Magi!$A$1:$A$1407,"="&amp;$A25,Magi!$D$1:$D$1407,"="&amp;J$18)</f>
        <v>4</v>
      </c>
      <c r="K25" s="2" t="n">
        <f aca="false">COUNTIFS(Magi!$A$1:$A$1407,"="&amp;$A25,Magi!$D$1:$D$1407,"="&amp;K$18)</f>
        <v>2</v>
      </c>
      <c r="L25" s="2" t="n">
        <f aca="false">COUNTIFS(Magi!$A$1:$A$1407,"="&amp;$A25,Magi!$D$1:$D$1407,"="&amp;L$18)</f>
        <v>2</v>
      </c>
      <c r="M25" s="2" t="n">
        <f aca="false">COUNTIFS(Magi!$A$1:$A$1407,"="&amp;$A25,Magi!$D$1:$D$1407,"="&amp;M$18)</f>
        <v>3</v>
      </c>
      <c r="N25" s="2" t="n">
        <f aca="false">COUNTIFS(Magi!$A$1:$A$1407,"="&amp;$A25,Magi!$D$1:$D$1407,"="&amp;N$18)</f>
        <v>0</v>
      </c>
      <c r="O25" s="2" t="n">
        <f aca="false">COUNTIFS(Magi!$A$1:$A$1407,"="&amp;$A25,Magi!$D$1:$D$1407,"="&amp;O$18)</f>
        <v>7</v>
      </c>
      <c r="P25" s="2" t="n">
        <f aca="false">SUM(B25:O25)</f>
        <v>65</v>
      </c>
    </row>
    <row r="26" customFormat="false" ht="12.8" hidden="false" customHeight="false" outlineLevel="0" collapsed="false">
      <c r="A26" s="2" t="s">
        <v>791</v>
      </c>
      <c r="B26" s="2" t="n">
        <f aca="false">COUNTIFS(Magi!$A$1:$A$1407,"="&amp;$A26,Magi!$D$1:$D$1407,"="&amp;B$18)</f>
        <v>4</v>
      </c>
      <c r="C26" s="16" t="n">
        <f aca="false">COUNTIFS(Magi!$A$1:$A$1407,"="&amp;$A26,Magi!$D$1:$D$1407,"="&amp;C$18)</f>
        <v>10</v>
      </c>
      <c r="D26" s="2" t="n">
        <f aca="false">COUNTIFS(Magi!$A$1:$A$1407,"="&amp;$A26,Magi!$D$1:$D$1407,"="&amp;D$18)</f>
        <v>16</v>
      </c>
      <c r="E26" s="2" t="n">
        <f aca="false">COUNTIFS(Magi!$A$1:$A$1407,"="&amp;$A26,Magi!$D$1:$D$1407,"="&amp;E$18)</f>
        <v>18</v>
      </c>
      <c r="F26" s="15" t="n">
        <f aca="false">COUNTIFS(Magi!$A$1:$A$1407,"="&amp;$A26,Magi!$D$1:$D$1407,"="&amp;F$18)</f>
        <v>19</v>
      </c>
      <c r="G26" s="2" t="n">
        <f aca="false">COUNTIFS(Magi!$A$1:$A$1407,"="&amp;$A26,Magi!$D$1:$D$1407,"="&amp;G$18)</f>
        <v>9</v>
      </c>
      <c r="H26" s="2" t="n">
        <f aca="false">COUNTIFS(Magi!$A$1:$A$1407,"="&amp;$A26,Magi!$D$1:$D$1407,"="&amp;H$18)</f>
        <v>21</v>
      </c>
      <c r="I26" s="2" t="n">
        <f aca="false">COUNTIFS(Magi!$A$1:$A$1407,"="&amp;$A26,Magi!$D$1:$D$1407,"="&amp;I$18)</f>
        <v>2</v>
      </c>
      <c r="J26" s="2" t="n">
        <f aca="false">COUNTIFS(Magi!$A$1:$A$1407,"="&amp;$A26,Magi!$D$1:$D$1407,"="&amp;J$18)</f>
        <v>5</v>
      </c>
      <c r="K26" s="2" t="n">
        <f aca="false">COUNTIFS(Magi!$A$1:$A$1407,"="&amp;$A26,Magi!$D$1:$D$1407,"="&amp;K$18)</f>
        <v>6</v>
      </c>
      <c r="L26" s="2" t="n">
        <f aca="false">COUNTIFS(Magi!$A$1:$A$1407,"="&amp;$A26,Magi!$D$1:$D$1407,"="&amp;L$18)</f>
        <v>10</v>
      </c>
      <c r="M26" s="2" t="n">
        <f aca="false">COUNTIFS(Magi!$A$1:$A$1407,"="&amp;$A26,Magi!$D$1:$D$1407,"="&amp;M$18)</f>
        <v>4</v>
      </c>
      <c r="N26" s="2" t="n">
        <f aca="false">COUNTIFS(Magi!$A$1:$A$1407,"="&amp;$A26,Magi!$D$1:$D$1407,"="&amp;N$18)</f>
        <v>0</v>
      </c>
      <c r="O26" s="2" t="n">
        <f aca="false">COUNTIFS(Magi!$A$1:$A$1407,"="&amp;$A26,Magi!$D$1:$D$1407,"="&amp;O$18)</f>
        <v>10</v>
      </c>
      <c r="P26" s="2" t="n">
        <f aca="false">SUM(B26:O26)</f>
        <v>134</v>
      </c>
      <c r="R26" s="1" t="s">
        <v>1746</v>
      </c>
    </row>
    <row r="27" customFormat="false" ht="12.8" hidden="false" customHeight="false" outlineLevel="0" collapsed="false">
      <c r="A27" s="2" t="s">
        <v>947</v>
      </c>
      <c r="B27" s="16" t="n">
        <f aca="false">COUNTIFS(Magi!$A$1:$A$1407,"="&amp;$A27,Magi!$D$1:$D$1407,"="&amp;B$18)</f>
        <v>14</v>
      </c>
      <c r="C27" s="14" t="n">
        <f aca="false">COUNTIFS(Magi!$A$1:$A$1407,"="&amp;$A27,Magi!$D$1:$D$1407,"="&amp;C$18)</f>
        <v>21</v>
      </c>
      <c r="D27" s="2" t="n">
        <f aca="false">COUNTIFS(Magi!$A$1:$A$1407,"="&amp;$A27,Magi!$D$1:$D$1407,"="&amp;D$18)</f>
        <v>9</v>
      </c>
      <c r="E27" s="2" t="n">
        <f aca="false">COUNTIFS(Magi!$A$1:$A$1407,"="&amp;$A27,Magi!$D$1:$D$1407,"="&amp;E$18)</f>
        <v>15</v>
      </c>
      <c r="F27" s="2" t="n">
        <f aca="false">COUNTIFS(Magi!$A$1:$A$1407,"="&amp;$A27,Magi!$D$1:$D$1407,"="&amp;F$18)</f>
        <v>7</v>
      </c>
      <c r="G27" s="2" t="n">
        <f aca="false">COUNTIFS(Magi!$A$1:$A$1407,"="&amp;$A27,Magi!$D$1:$D$1407,"="&amp;G$18)</f>
        <v>4</v>
      </c>
      <c r="H27" s="2" t="n">
        <f aca="false">COUNTIFS(Magi!$A$1:$A$1407,"="&amp;$A27,Magi!$D$1:$D$1407,"="&amp;H$18)</f>
        <v>8</v>
      </c>
      <c r="I27" s="2" t="n">
        <f aca="false">COUNTIFS(Magi!$A$1:$A$1407,"="&amp;$A27,Magi!$D$1:$D$1407,"="&amp;I$18)</f>
        <v>1</v>
      </c>
      <c r="J27" s="14" t="n">
        <f aca="false">COUNTIFS(Magi!$A$1:$A$1407,"="&amp;$A27,Magi!$D$1:$D$1407,"="&amp;J$18)</f>
        <v>12</v>
      </c>
      <c r="K27" s="2" t="n">
        <f aca="false">COUNTIFS(Magi!$A$1:$A$1407,"="&amp;$A27,Magi!$D$1:$D$1407,"="&amp;K$18)</f>
        <v>9</v>
      </c>
      <c r="L27" s="2" t="n">
        <f aca="false">COUNTIFS(Magi!$A$1:$A$1407,"="&amp;$A27,Magi!$D$1:$D$1407,"="&amp;L$18)</f>
        <v>6</v>
      </c>
      <c r="M27" s="2" t="n">
        <f aca="false">COUNTIFS(Magi!$A$1:$A$1407,"="&amp;$A27,Magi!$D$1:$D$1407,"="&amp;M$18)</f>
        <v>6</v>
      </c>
      <c r="N27" s="2" t="n">
        <f aca="false">COUNTIFS(Magi!$A$1:$A$1407,"="&amp;$A27,Magi!$D$1:$D$1407,"="&amp;N$18)</f>
        <v>0</v>
      </c>
      <c r="O27" s="2" t="n">
        <f aca="false">COUNTIFS(Magi!$A$1:$A$1407,"="&amp;$A27,Magi!$D$1:$D$1407,"="&amp;O$18)</f>
        <v>10</v>
      </c>
      <c r="P27" s="2" t="n">
        <f aca="false">SUM(B27:O27)</f>
        <v>122</v>
      </c>
    </row>
    <row r="28" customFormat="false" ht="12.8" hidden="false" customHeight="false" outlineLevel="0" collapsed="false">
      <c r="A28" s="2" t="s">
        <v>1179</v>
      </c>
      <c r="B28" s="2" t="n">
        <f aca="false">COUNTIFS(Magi!$A$1:$A$1407,"="&amp;$A28,Magi!$D$1:$D$1407,"="&amp;B$18)</f>
        <v>3</v>
      </c>
      <c r="C28" s="14" t="n">
        <f aca="false">COUNTIFS(Magi!$A$1:$A$1407,"="&amp;$A28,Magi!$D$1:$D$1407,"="&amp;C$18)</f>
        <v>11</v>
      </c>
      <c r="D28" s="2" t="n">
        <f aca="false">COUNTIFS(Magi!$A$1:$A$1407,"="&amp;$A28,Magi!$D$1:$D$1407,"="&amp;D$18)</f>
        <v>3</v>
      </c>
      <c r="E28" s="2" t="n">
        <f aca="false">COUNTIFS(Magi!$A$1:$A$1407,"="&amp;$A28,Magi!$D$1:$D$1407,"="&amp;E$18)</f>
        <v>10</v>
      </c>
      <c r="F28" s="2" t="n">
        <f aca="false">COUNTIFS(Magi!$A$1:$A$1407,"="&amp;$A28,Magi!$D$1:$D$1407,"="&amp;F$18)</f>
        <v>5</v>
      </c>
      <c r="G28" s="2" t="n">
        <f aca="false">COUNTIFS(Magi!$A$1:$A$1407,"="&amp;$A28,Magi!$D$1:$D$1407,"="&amp;G$18)</f>
        <v>15</v>
      </c>
      <c r="H28" s="2" t="n">
        <f aca="false">COUNTIFS(Magi!$A$1:$A$1407,"="&amp;$A28,Magi!$D$1:$D$1407,"="&amp;H$18)</f>
        <v>15</v>
      </c>
      <c r="I28" s="2" t="n">
        <f aca="false">COUNTIFS(Magi!$A$1:$A$1407,"="&amp;$A28,Magi!$D$1:$D$1407,"="&amp;I$18)</f>
        <v>2</v>
      </c>
      <c r="J28" s="2" t="n">
        <f aca="false">COUNTIFS(Magi!$A$1:$A$1407,"="&amp;$A28,Magi!$D$1:$D$1407,"="&amp;J$18)</f>
        <v>1</v>
      </c>
      <c r="K28" s="2" t="n">
        <f aca="false">COUNTIFS(Magi!$A$1:$A$1407,"="&amp;$A28,Magi!$D$1:$D$1407,"="&amp;K$18)</f>
        <v>7</v>
      </c>
      <c r="L28" s="2" t="n">
        <f aca="false">COUNTIFS(Magi!$A$1:$A$1407,"="&amp;$A28,Magi!$D$1:$D$1407,"="&amp;L$18)</f>
        <v>9</v>
      </c>
      <c r="M28" s="14" t="n">
        <f aca="false">COUNTIFS(Magi!$A$1:$A$1407,"="&amp;$A28,Magi!$D$1:$D$1407,"="&amp;M$18)</f>
        <v>14</v>
      </c>
      <c r="N28" s="2" t="n">
        <f aca="false">COUNTIFS(Magi!$A$1:$A$1407,"="&amp;$A28,Magi!$D$1:$D$1407,"="&amp;N$18)</f>
        <v>0</v>
      </c>
      <c r="O28" s="2" t="n">
        <f aca="false">COUNTIFS(Magi!$A$1:$A$1407,"="&amp;$A28,Magi!$D$1:$D$1407,"="&amp;O$18)</f>
        <v>21</v>
      </c>
      <c r="P28" s="2" t="n">
        <f aca="false">SUM(B28:O28)</f>
        <v>116</v>
      </c>
    </row>
    <row r="29" customFormat="false" ht="12.8" hidden="false" customHeight="false" outlineLevel="0" collapsed="false">
      <c r="A29" s="2" t="s">
        <v>1290</v>
      </c>
      <c r="B29" s="2" t="n">
        <f aca="false">COUNTIFS(Magi!$A$1:$A$1407,"="&amp;$A29,Magi!$D$1:$D$1407,"="&amp;B$18)</f>
        <v>4</v>
      </c>
      <c r="C29" s="2" t="n">
        <f aca="false">COUNTIFS(Magi!$A$1:$A$1407,"="&amp;$A29,Magi!$D$1:$D$1407,"="&amp;C$18)</f>
        <v>3</v>
      </c>
      <c r="D29" s="2" t="n">
        <f aca="false">COUNTIFS(Magi!$A$1:$A$1407,"="&amp;$A29,Magi!$D$1:$D$1407,"="&amp;D$18)</f>
        <v>3</v>
      </c>
      <c r="E29" s="2" t="n">
        <f aca="false">COUNTIFS(Magi!$A$1:$A$1407,"="&amp;$A29,Magi!$D$1:$D$1407,"="&amp;E$18)</f>
        <v>13</v>
      </c>
      <c r="F29" s="2" t="n">
        <f aca="false">COUNTIFS(Magi!$A$1:$A$1407,"="&amp;$A29,Magi!$D$1:$D$1407,"="&amp;F$18)</f>
        <v>6</v>
      </c>
      <c r="G29" s="2" t="n">
        <f aca="false">COUNTIFS(Magi!$A$1:$A$1407,"="&amp;$A29,Magi!$D$1:$D$1407,"="&amp;G$18)</f>
        <v>6</v>
      </c>
      <c r="H29" s="2" t="n">
        <f aca="false">COUNTIFS(Magi!$A$1:$A$1407,"="&amp;$A29,Magi!$D$1:$D$1407,"="&amp;H$18)</f>
        <v>6</v>
      </c>
      <c r="I29" s="2" t="n">
        <f aca="false">COUNTIFS(Magi!$A$1:$A$1407,"="&amp;$A29,Magi!$D$1:$D$1407,"="&amp;I$18)</f>
        <v>1</v>
      </c>
      <c r="J29" s="2" t="n">
        <f aca="false">COUNTIFS(Magi!$A$1:$A$1407,"="&amp;$A29,Magi!$D$1:$D$1407,"="&amp;J$18)</f>
        <v>5</v>
      </c>
      <c r="K29" s="2" t="n">
        <f aca="false">COUNTIFS(Magi!$A$1:$A$1407,"="&amp;$A29,Magi!$D$1:$D$1407,"="&amp;K$18)</f>
        <v>5</v>
      </c>
      <c r="L29" s="2" t="n">
        <f aca="false">COUNTIFS(Magi!$A$1:$A$1407,"="&amp;$A29,Magi!$D$1:$D$1407,"="&amp;L$18)</f>
        <v>8</v>
      </c>
      <c r="M29" s="2" t="n">
        <f aca="false">COUNTIFS(Magi!$A$1:$A$1407,"="&amp;$A29,Magi!$D$1:$D$1407,"="&amp;M$18)</f>
        <v>4</v>
      </c>
      <c r="N29" s="2" t="n">
        <f aca="false">COUNTIFS(Magi!$A$1:$A$1407,"="&amp;$A29,Magi!$D$1:$D$1407,"="&amp;N$18)</f>
        <v>0</v>
      </c>
      <c r="O29" s="2" t="n">
        <f aca="false">COUNTIFS(Magi!$A$1:$A$1407,"="&amp;$A29,Magi!$D$1:$D$1407,"="&amp;O$18)</f>
        <v>6</v>
      </c>
      <c r="P29" s="2" t="n">
        <f aca="false">SUM(B29:O29)</f>
        <v>70</v>
      </c>
    </row>
    <row r="30" customFormat="false" ht="12.8" hidden="false" customHeight="false" outlineLevel="0" collapsed="false">
      <c r="A30" s="2" t="s">
        <v>1389</v>
      </c>
      <c r="B30" s="2" t="n">
        <f aca="false">COUNTIFS(Magi!$A$1:$A$1407,"="&amp;$A30,Magi!$D$1:$D$1407,"="&amp;B$18)</f>
        <v>2</v>
      </c>
      <c r="C30" s="2" t="n">
        <f aca="false">COUNTIFS(Magi!$A$1:$A$1407,"="&amp;$A30,Magi!$D$1:$D$1407,"="&amp;C$18)</f>
        <v>3</v>
      </c>
      <c r="D30" s="2" t="n">
        <f aca="false">COUNTIFS(Magi!$A$1:$A$1407,"="&amp;$A30,Magi!$D$1:$D$1407,"="&amp;D$18)</f>
        <v>8</v>
      </c>
      <c r="E30" s="2" t="n">
        <f aca="false">COUNTIFS(Magi!$A$1:$A$1407,"="&amp;$A30,Magi!$D$1:$D$1407,"="&amp;E$18)</f>
        <v>17</v>
      </c>
      <c r="F30" s="16" t="n">
        <f aca="false">COUNTIFS(Magi!$A$1:$A$1407,"="&amp;$A30,Magi!$D$1:$D$1407,"="&amp;F$18)</f>
        <v>8</v>
      </c>
      <c r="G30" s="2" t="n">
        <f aca="false">COUNTIFS(Magi!$A$1:$A$1407,"="&amp;$A30,Magi!$D$1:$D$1407,"="&amp;G$18)</f>
        <v>7</v>
      </c>
      <c r="H30" s="14" t="n">
        <f aca="false">COUNTIFS(Magi!$A$1:$A$1407,"="&amp;$A30,Magi!$D$1:$D$1407,"="&amp;H$18)</f>
        <v>15</v>
      </c>
      <c r="I30" s="2" t="n">
        <f aca="false">COUNTIFS(Magi!$A$1:$A$1407,"="&amp;$A30,Magi!$D$1:$D$1407,"="&amp;I$18)</f>
        <v>0</v>
      </c>
      <c r="J30" s="1" t="n">
        <f aca="false">COUNTIFS(Magi!$A$1:$A$1407,"="&amp;$A30,Magi!$D$1:$D$1407,"="&amp;J$18)</f>
        <v>3</v>
      </c>
      <c r="K30" s="2" t="n">
        <f aca="false">COUNTIFS(Magi!$A$1:$A$1407,"="&amp;$A30,Magi!$D$1:$D$1407,"="&amp;K$18)</f>
        <v>6</v>
      </c>
      <c r="L30" s="2" t="n">
        <f aca="false">COUNTIFS(Magi!$A$1:$A$1407,"="&amp;$A30,Magi!$D$1:$D$1407,"="&amp;L$18)</f>
        <v>8</v>
      </c>
      <c r="M30" s="14" t="n">
        <f aca="false">COUNTIFS(Magi!$A$1:$A$1407,"="&amp;$A30,Magi!$D$1:$D$1407,"="&amp;M$18)</f>
        <v>10</v>
      </c>
      <c r="N30" s="2" t="n">
        <f aca="false">COUNTIFS(Magi!$A$1:$A$1407,"="&amp;$A30,Magi!$D$1:$D$1407,"="&amp;N$18)</f>
        <v>0</v>
      </c>
      <c r="O30" s="2" t="n">
        <f aca="false">COUNTIFS(Magi!$A$1:$A$1407,"="&amp;$A30,Magi!$D$1:$D$1407,"="&amp;O$18)</f>
        <v>15</v>
      </c>
      <c r="P30" s="2" t="n">
        <f aca="false">SUM(B30:O30)</f>
        <v>102</v>
      </c>
      <c r="R30" s="1" t="s">
        <v>1747</v>
      </c>
    </row>
    <row r="31" customFormat="false" ht="12.8" hidden="false" customHeight="false" outlineLevel="0" collapsed="false">
      <c r="A31" s="2" t="s">
        <v>1526</v>
      </c>
      <c r="B31" s="2" t="n">
        <f aca="false">COUNTIFS(Magi!$A$1:$A$1407,"="&amp;$A31,Magi!$D$1:$D$1407,"="&amp;B$18)</f>
        <v>2</v>
      </c>
      <c r="C31" s="2" t="n">
        <f aca="false">COUNTIFS(Magi!$A$1:$A$1407,"="&amp;$A31,Magi!$D$1:$D$1407,"="&amp;C$18)</f>
        <v>4</v>
      </c>
      <c r="D31" s="2" t="n">
        <f aca="false">COUNTIFS(Magi!$A$1:$A$1407,"="&amp;$A31,Magi!$D$1:$D$1407,"="&amp;D$18)</f>
        <v>2</v>
      </c>
      <c r="E31" s="2" t="n">
        <f aca="false">COUNTIFS(Magi!$A$1:$A$1407,"="&amp;$A31,Magi!$D$1:$D$1407,"="&amp;E$18)</f>
        <v>8</v>
      </c>
      <c r="F31" s="2" t="n">
        <f aca="false">COUNTIFS(Magi!$A$1:$A$1407,"="&amp;$A31,Magi!$D$1:$D$1407,"="&amp;F$18)</f>
        <v>3</v>
      </c>
      <c r="G31" s="2" t="n">
        <f aca="false">COUNTIFS(Magi!$A$1:$A$1407,"="&amp;$A31,Magi!$D$1:$D$1407,"="&amp;G$18)</f>
        <v>11</v>
      </c>
      <c r="H31" s="2" t="n">
        <f aca="false">COUNTIFS(Magi!$A$1:$A$1407,"="&amp;$A31,Magi!$D$1:$D$1407,"="&amp;H$18)</f>
        <v>0</v>
      </c>
      <c r="I31" s="2" t="n">
        <f aca="false">COUNTIFS(Magi!$A$1:$A$1407,"="&amp;$A31,Magi!$D$1:$D$1407,"="&amp;I$18)</f>
        <v>2</v>
      </c>
      <c r="J31" s="1" t="n">
        <f aca="false">COUNTIFS(Magi!$A$1:$A$1407,"="&amp;$A31,Magi!$D$1:$D$1407,"="&amp;J$18)</f>
        <v>1</v>
      </c>
      <c r="K31" s="15" t="n">
        <f aca="false">COUNTIFS(Magi!$A$1:$A$1407,"="&amp;$A31,Magi!$D$1:$D$1407,"="&amp;K$18)</f>
        <v>41</v>
      </c>
      <c r="L31" s="2" t="n">
        <f aca="false">COUNTIFS(Magi!$A$1:$A$1407,"="&amp;$A31,Magi!$D$1:$D$1407,"="&amp;L$18)</f>
        <v>3</v>
      </c>
      <c r="M31" s="2" t="n">
        <f aca="false">COUNTIFS(Magi!$A$1:$A$1407,"="&amp;$A31,Magi!$D$1:$D$1407,"="&amp;M$18)</f>
        <v>5</v>
      </c>
      <c r="N31" s="2" t="n">
        <f aca="false">COUNTIFS(Magi!$A$1:$A$1407,"="&amp;$A31,Magi!$D$1:$D$1407,"="&amp;N$18)</f>
        <v>0</v>
      </c>
      <c r="O31" s="2" t="n">
        <f aca="false">COUNTIFS(Magi!$A$1:$A$1407,"="&amp;$A31,Magi!$D$1:$D$1407,"="&amp;O$18)</f>
        <v>15</v>
      </c>
      <c r="P31" s="2" t="n">
        <f aca="false">SUM(B31:O31)</f>
        <v>97</v>
      </c>
      <c r="R31" s="1" t="s">
        <v>1748</v>
      </c>
    </row>
    <row r="32" customFormat="false" ht="12.8" hidden="false" customHeight="false" outlineLevel="0" collapsed="false">
      <c r="A32" s="2" t="s">
        <v>401</v>
      </c>
      <c r="B32" s="2" t="n">
        <f aca="false">COUNTIFS(Magi!$A$1:$A$1407,"="&amp;$A32,Magi!$D$1:$D$1407,"="&amp;B$18)</f>
        <v>1</v>
      </c>
      <c r="C32" s="2" t="n">
        <f aca="false">COUNTIFS(Magi!$A$1:$A$1407,"="&amp;$A32,Magi!$D$1:$D$1407,"="&amp;C$18)</f>
        <v>3</v>
      </c>
      <c r="D32" s="2" t="n">
        <f aca="false">COUNTIFS(Magi!$A$1:$A$1407,"="&amp;$A32,Magi!$D$1:$D$1407,"="&amp;D$18)</f>
        <v>4</v>
      </c>
      <c r="E32" s="2" t="n">
        <f aca="false">COUNTIFS(Magi!$A$1:$A$1407,"="&amp;$A32,Magi!$D$1:$D$1407,"="&amp;E$18)</f>
        <v>2</v>
      </c>
      <c r="F32" s="2" t="n">
        <f aca="false">COUNTIFS(Magi!$A$1:$A$1407,"="&amp;$A32,Magi!$D$1:$D$1407,"="&amp;F$18)</f>
        <v>5</v>
      </c>
      <c r="G32" s="2" t="n">
        <f aca="false">COUNTIFS(Magi!$A$1:$A$1407,"="&amp;$A32,Magi!$D$1:$D$1407,"="&amp;G$18)</f>
        <v>4</v>
      </c>
      <c r="H32" s="2" t="n">
        <f aca="false">COUNTIFS(Magi!$A$1:$A$1407,"="&amp;$A32,Magi!$D$1:$D$1407,"="&amp;H$18)</f>
        <v>4</v>
      </c>
      <c r="I32" s="2" t="n">
        <f aca="false">COUNTIFS(Magi!$A$1:$A$1407,"="&amp;$A32,Magi!$D$1:$D$1407,"="&amp;I$18)</f>
        <v>0</v>
      </c>
      <c r="J32" s="2" t="n">
        <f aca="false">COUNTIFS(Magi!$A$1:$A$1407,"="&amp;$A32,Magi!$D$1:$D$1407,"="&amp;J$18)</f>
        <v>6</v>
      </c>
      <c r="K32" s="2" t="n">
        <f aca="false">COUNTIFS(Magi!$A$1:$A$1407,"="&amp;$A32,Magi!$D$1:$D$1407,"="&amp;K$18)</f>
        <v>2</v>
      </c>
      <c r="L32" s="2" t="n">
        <f aca="false">COUNTIFS(Magi!$A$1:$A$1407,"="&amp;$A32,Magi!$D$1:$D$1407,"="&amp;L$18)</f>
        <v>5</v>
      </c>
      <c r="M32" s="2" t="n">
        <f aca="false">COUNTIFS(Magi!$A$1:$A$1407,"="&amp;$A32,Magi!$D$1:$D$1407,"="&amp;M$18)</f>
        <v>3</v>
      </c>
      <c r="N32" s="2" t="n">
        <f aca="false">COUNTIFS(Magi!$A$1:$A$1407,"="&amp;$A32,Magi!$D$1:$D$1407,"="&amp;N$18)</f>
        <v>0</v>
      </c>
      <c r="O32" s="2" t="n">
        <f aca="false">COUNTIFS(Magi!$A$1:$A$1407,"="&amp;$A32,Magi!$D$1:$D$1407,"="&amp;O$18)</f>
        <v>1</v>
      </c>
      <c r="P32" s="2" t="n">
        <f aca="false">SUM(B32:O32)</f>
        <v>40</v>
      </c>
    </row>
    <row r="33" customFormat="false" ht="12.8" hidden="false" customHeight="false" outlineLevel="0" collapsed="false">
      <c r="B33" s="2" t="n">
        <f aca="false">SUM(B19:B32)</f>
        <v>79</v>
      </c>
      <c r="C33" s="2" t="n">
        <f aca="false">SUM(C19:C32)</f>
        <v>81</v>
      </c>
      <c r="D33" s="2" t="n">
        <f aca="false">SUM(D19:D32)</f>
        <v>94</v>
      </c>
      <c r="E33" s="2" t="n">
        <f aca="false">SUM(E19:E32)</f>
        <v>180</v>
      </c>
      <c r="F33" s="2" t="n">
        <f aca="false">SUM(F19:F32)</f>
        <v>114</v>
      </c>
      <c r="G33" s="2" t="n">
        <f aca="false">SUM(G19:G32)</f>
        <v>98</v>
      </c>
      <c r="H33" s="2" t="n">
        <f aca="false">SUM(H19:H32)</f>
        <v>125</v>
      </c>
      <c r="I33" s="2" t="n">
        <f aca="false">SUM(I19:I32)</f>
        <v>12</v>
      </c>
      <c r="J33" s="2" t="n">
        <f aca="false">SUM(J19:J32)</f>
        <v>81</v>
      </c>
      <c r="K33" s="2" t="n">
        <f aca="false">SUM(K19:K32)</f>
        <v>96</v>
      </c>
      <c r="L33" s="2" t="n">
        <f aca="false">SUM(L19:L32)</f>
        <v>96</v>
      </c>
      <c r="M33" s="2" t="n">
        <f aca="false">SUM(M19:M32)</f>
        <v>74</v>
      </c>
      <c r="N33" s="2" t="n">
        <f aca="false">SUM(N19:N32)</f>
        <v>1</v>
      </c>
      <c r="O33" s="2" t="n">
        <f aca="false">SUM(O19:O32)</f>
        <v>151</v>
      </c>
      <c r="P33" s="2" t="n">
        <f aca="false">SUM(B33:O33)</f>
        <v>1282</v>
      </c>
    </row>
    <row r="34" customFormat="false" ht="12.8" hidden="false" customHeight="false" outlineLevel="0" collapsed="false">
      <c r="A34" s="2" t="s">
        <v>1749</v>
      </c>
      <c r="B34" s="2" t="n">
        <v>79</v>
      </c>
      <c r="C34" s="2" t="n">
        <v>81</v>
      </c>
      <c r="D34" s="2" t="n">
        <v>94</v>
      </c>
      <c r="E34" s="2" t="n">
        <v>180</v>
      </c>
      <c r="F34" s="2" t="n">
        <v>114</v>
      </c>
      <c r="G34" s="2" t="n">
        <v>98</v>
      </c>
      <c r="H34" s="2" t="n">
        <v>102</v>
      </c>
      <c r="I34" s="2" t="n">
        <v>12</v>
      </c>
      <c r="J34" s="2" t="n">
        <v>68</v>
      </c>
      <c r="K34" s="2" t="n">
        <v>92</v>
      </c>
      <c r="L34" s="2" t="n">
        <v>96</v>
      </c>
      <c r="M34" s="2" t="n">
        <v>74</v>
      </c>
      <c r="O34" s="2" t="n">
        <v>150</v>
      </c>
      <c r="P34" s="2" t="n">
        <f aca="false">SUM(B34:O34)</f>
        <v>1240</v>
      </c>
    </row>
    <row r="36" customFormat="false" ht="12.8" hidden="false" customHeight="false" outlineLevel="0" collapsed="false">
      <c r="A36" s="6" t="s">
        <v>1750</v>
      </c>
      <c r="B36" s="2" t="s">
        <v>68</v>
      </c>
      <c r="C36" s="2" t="s">
        <v>120</v>
      </c>
      <c r="D36" s="2" t="s">
        <v>21</v>
      </c>
      <c r="E36" s="2" t="s">
        <v>60</v>
      </c>
      <c r="F36" s="2" t="s">
        <v>83</v>
      </c>
      <c r="G36" s="2" t="s">
        <v>53</v>
      </c>
      <c r="H36" s="2" t="s">
        <v>92</v>
      </c>
      <c r="I36" s="2" t="s">
        <v>72</v>
      </c>
      <c r="J36" s="2" t="s">
        <v>101</v>
      </c>
      <c r="K36" s="2" t="s">
        <v>186</v>
      </c>
      <c r="L36" s="2" t="s">
        <v>57</v>
      </c>
      <c r="M36" s="2" t="s">
        <v>95</v>
      </c>
      <c r="N36" s="2" t="s">
        <v>401</v>
      </c>
      <c r="O36" s="2" t="s">
        <v>77</v>
      </c>
      <c r="P36" s="1" t="s">
        <v>1750</v>
      </c>
      <c r="Q36" s="1" t="s">
        <v>1751</v>
      </c>
    </row>
    <row r="37" customFormat="false" ht="12.8" hidden="false" customHeight="false" outlineLevel="0" collapsed="false">
      <c r="A37" s="2" t="s">
        <v>18</v>
      </c>
      <c r="B37" s="2" t="n">
        <f aca="false">COUNTIFS(Magi!$A$1:$A$1407,"="&amp;$A37,Magi!$D$1:$D$1407,"="&amp;B$18,Magi!$I$1:$I$1407,"=Archmage")</f>
        <v>0</v>
      </c>
      <c r="C37" s="2" t="n">
        <f aca="false">COUNTIFS(Magi!$A$1:$A$1407,"="&amp;$A37,Magi!$D$1:$D$1407,"="&amp;C$18,Magi!$I$1:$I$1407,"=Archmage")</f>
        <v>1</v>
      </c>
      <c r="D37" s="2" t="n">
        <f aca="false">COUNTIFS(Magi!$A$1:$A$1407,"="&amp;$A37,Magi!$D$1:$D$1407,"="&amp;D$18,Magi!$I$1:$I$1407,"=Archmage")</f>
        <v>1</v>
      </c>
      <c r="E37" s="2" t="n">
        <f aca="false">COUNTIFS(Magi!$A$1:$A$1407,"="&amp;$A37,Magi!$D$1:$D$1407,"="&amp;E$18,Magi!$I$1:$I$1407,"=Archmage")</f>
        <v>0</v>
      </c>
      <c r="F37" s="2" t="n">
        <f aca="false">COUNTIFS(Magi!$A$1:$A$1407,"="&amp;$A37,Magi!$D$1:$D$1407,"="&amp;F$18,Magi!$I$1:$I$1407,"=Archmage")</f>
        <v>2</v>
      </c>
      <c r="G37" s="2" t="n">
        <f aca="false">COUNTIFS(Magi!$A$1:$A$1407,"="&amp;$A37,Magi!$D$1:$D$1407,"="&amp;G$18,Magi!$I$1:$I$1407,"=Archmage")</f>
        <v>0</v>
      </c>
      <c r="H37" s="2" t="n">
        <f aca="false">COUNTIFS(Magi!$A$1:$A$1407,"="&amp;$A37,Magi!$D$1:$D$1407,"="&amp;H$18,Magi!$I$1:$I$1407,"=Archmage")</f>
        <v>2</v>
      </c>
      <c r="I37" s="2" t="n">
        <f aca="false">COUNTIFS(Magi!$A$1:$A$1407,"="&amp;$A37,Magi!$D$1:$D$1407,"="&amp;I$18,Magi!$I$1:$I$1407,"=Archmage")</f>
        <v>0</v>
      </c>
      <c r="J37" s="2" t="n">
        <f aca="false">COUNTIFS(Magi!$A$1:$A$1407,"="&amp;$A37,Magi!$D$1:$D$1407,"="&amp;J$18,Magi!$I$1:$I$1407,"=Archmage")</f>
        <v>0</v>
      </c>
      <c r="K37" s="2" t="n">
        <f aca="false">COUNTIFS(Magi!$A$1:$A$1407,"="&amp;$A37,Magi!$D$1:$D$1407,"="&amp;K$18,Magi!$I$1:$I$1407,"=Archmage")</f>
        <v>0</v>
      </c>
      <c r="L37" s="2" t="n">
        <f aca="false">COUNTIFS(Magi!$A$1:$A$1407,"="&amp;$A37,Magi!$D$1:$D$1407,"="&amp;L$18,Magi!$I$1:$I$1407,"=Archmage")</f>
        <v>1</v>
      </c>
      <c r="M37" s="2" t="n">
        <f aca="false">COUNTIFS(Magi!$A$1:$A$1407,"="&amp;$A37,Magi!$D$1:$D$1407,"="&amp;M$18,Magi!$I$1:$I$1407,"=Archmage")</f>
        <v>1</v>
      </c>
      <c r="N37" s="2" t="n">
        <f aca="false">COUNTIFS(Magi!$A$1:$A$1407,"="&amp;$A37,Magi!$D$1:$D$1407,"="&amp;N$18,Magi!$I$1:$I$1407,"=Archmage")</f>
        <v>0</v>
      </c>
      <c r="O37" s="2" t="n">
        <f aca="false">COUNTIFS(Magi!$A$1:$A$1407,"="&amp;$A37,Magi!$D$1:$D$1407,"="&amp;O$18,Magi!$I$1:$I$1407,"=Archmage")</f>
        <v>0</v>
      </c>
      <c r="P37" s="2" t="n">
        <f aca="false">SUM(B37:O37)</f>
        <v>8</v>
      </c>
      <c r="Q37" s="1" t="n">
        <f aca="false">P19</f>
        <v>100</v>
      </c>
      <c r="R37" s="17" t="n">
        <f aca="false">P37/Q37</f>
        <v>0.08</v>
      </c>
    </row>
    <row r="38" customFormat="false" ht="12.8" hidden="false" customHeight="false" outlineLevel="0" collapsed="false">
      <c r="A38" s="2" t="s">
        <v>181</v>
      </c>
      <c r="B38" s="2" t="n">
        <f aca="false">COUNTIFS(Magi!$A$1:$A$1407,"="&amp;$A38,Magi!$D$1:$D$1407,"="&amp;B$18,Magi!$I$1:$I$1407,"=Archmage")</f>
        <v>1</v>
      </c>
      <c r="C38" s="2" t="n">
        <f aca="false">COUNTIFS(Magi!$A$1:$A$1407,"="&amp;$A38,Magi!$D$1:$D$1407,"="&amp;C$18,Magi!$I$1:$I$1407,"=Archmage")</f>
        <v>0</v>
      </c>
      <c r="D38" s="2" t="n">
        <f aca="false">COUNTIFS(Magi!$A$1:$A$1407,"="&amp;$A38,Magi!$D$1:$D$1407,"="&amp;D$18,Magi!$I$1:$I$1407,"=Archmage")</f>
        <v>0</v>
      </c>
      <c r="E38" s="2" t="n">
        <f aca="false">COUNTIFS(Magi!$A$1:$A$1407,"="&amp;$A38,Magi!$D$1:$D$1407,"="&amp;E$18,Magi!$I$1:$I$1407,"=Archmage")</f>
        <v>0</v>
      </c>
      <c r="F38" s="2" t="n">
        <f aca="false">COUNTIFS(Magi!$A$1:$A$1407,"="&amp;$A38,Magi!$D$1:$D$1407,"="&amp;F$18,Magi!$I$1:$I$1407,"=Archmage")</f>
        <v>0</v>
      </c>
      <c r="G38" s="2" t="n">
        <f aca="false">COUNTIFS(Magi!$A$1:$A$1407,"="&amp;$A38,Magi!$D$1:$D$1407,"="&amp;G$18,Magi!$I$1:$I$1407,"=Archmage")</f>
        <v>0</v>
      </c>
      <c r="H38" s="2" t="n">
        <f aca="false">COUNTIFS(Magi!$A$1:$A$1407,"="&amp;$A38,Magi!$D$1:$D$1407,"="&amp;H$18,Magi!$I$1:$I$1407,"=Archmage")</f>
        <v>0</v>
      </c>
      <c r="I38" s="2" t="n">
        <f aca="false">COUNTIFS(Magi!$A$1:$A$1407,"="&amp;$A38,Magi!$D$1:$D$1407,"="&amp;I$18,Magi!$I$1:$I$1407,"=Archmage")</f>
        <v>0</v>
      </c>
      <c r="J38" s="2" t="n">
        <f aca="false">COUNTIFS(Magi!$A$1:$A$1407,"="&amp;$A38,Magi!$D$1:$D$1407,"="&amp;J$18,Magi!$I$1:$I$1407,"=Archmage")</f>
        <v>1</v>
      </c>
      <c r="K38" s="2" t="n">
        <f aca="false">COUNTIFS(Magi!$A$1:$A$1407,"="&amp;$A38,Magi!$D$1:$D$1407,"="&amp;K$18,Magi!$I$1:$I$1407,"=Archmage")</f>
        <v>0</v>
      </c>
      <c r="L38" s="2" t="n">
        <f aca="false">COUNTIFS(Magi!$A$1:$A$1407,"="&amp;$A38,Magi!$D$1:$D$1407,"="&amp;L$18,Magi!$I$1:$I$1407,"=Archmage")</f>
        <v>1</v>
      </c>
      <c r="M38" s="2" t="n">
        <f aca="false">COUNTIFS(Magi!$A$1:$A$1407,"="&amp;$A38,Magi!$D$1:$D$1407,"="&amp;M$18,Magi!$I$1:$I$1407,"=Archmage")</f>
        <v>0</v>
      </c>
      <c r="N38" s="2" t="n">
        <f aca="false">COUNTIFS(Magi!$A$1:$A$1407,"="&amp;$A38,Magi!$D$1:$D$1407,"="&amp;N$18,Magi!$I$1:$I$1407,"=Archmage")</f>
        <v>0</v>
      </c>
      <c r="O38" s="2" t="n">
        <f aca="false">COUNTIFS(Magi!$A$1:$A$1407,"="&amp;$A38,Magi!$D$1:$D$1407,"="&amp;O$18,Magi!$I$1:$I$1407,"=Archmage")</f>
        <v>0</v>
      </c>
      <c r="P38" s="2" t="n">
        <f aca="false">SUM(B38:O38)</f>
        <v>3</v>
      </c>
      <c r="Q38" s="1" t="n">
        <f aca="false">P20</f>
        <v>77</v>
      </c>
      <c r="R38" s="17" t="n">
        <f aca="false">P38/Q38</f>
        <v>0.038961038961039</v>
      </c>
    </row>
    <row r="39" customFormat="false" ht="12.8" hidden="false" customHeight="false" outlineLevel="0" collapsed="false">
      <c r="A39" s="2" t="s">
        <v>293</v>
      </c>
      <c r="B39" s="2" t="n">
        <f aca="false">COUNTIFS(Magi!$A$1:$A$1407,"="&amp;$A39,Magi!$D$1:$D$1407,"="&amp;B$18,Magi!$I$1:$I$1407,"=Archmage")</f>
        <v>0</v>
      </c>
      <c r="C39" s="2" t="n">
        <f aca="false">COUNTIFS(Magi!$A$1:$A$1407,"="&amp;$A39,Magi!$D$1:$D$1407,"="&amp;C$18,Magi!$I$1:$I$1407,"=Archmage")</f>
        <v>1</v>
      </c>
      <c r="D39" s="2" t="n">
        <f aca="false">COUNTIFS(Magi!$A$1:$A$1407,"="&amp;$A39,Magi!$D$1:$D$1407,"="&amp;D$18,Magi!$I$1:$I$1407,"=Archmage")</f>
        <v>1</v>
      </c>
      <c r="E39" s="2" t="n">
        <f aca="false">COUNTIFS(Magi!$A$1:$A$1407,"="&amp;$A39,Magi!$D$1:$D$1407,"="&amp;E$18,Magi!$I$1:$I$1407,"=Archmage")</f>
        <v>0</v>
      </c>
      <c r="F39" s="2" t="n">
        <f aca="false">COUNTIFS(Magi!$A$1:$A$1407,"="&amp;$A39,Magi!$D$1:$D$1407,"="&amp;F$18,Magi!$I$1:$I$1407,"=Archmage")</f>
        <v>2</v>
      </c>
      <c r="G39" s="2" t="n">
        <f aca="false">COUNTIFS(Magi!$A$1:$A$1407,"="&amp;$A39,Magi!$D$1:$D$1407,"="&amp;G$18,Magi!$I$1:$I$1407,"=Archmage")</f>
        <v>1</v>
      </c>
      <c r="H39" s="2" t="n">
        <f aca="false">COUNTIFS(Magi!$A$1:$A$1407,"="&amp;$A39,Magi!$D$1:$D$1407,"="&amp;H$18,Magi!$I$1:$I$1407,"=Archmage")</f>
        <v>0</v>
      </c>
      <c r="I39" s="2" t="n">
        <f aca="false">COUNTIFS(Magi!$A$1:$A$1407,"="&amp;$A39,Magi!$D$1:$D$1407,"="&amp;I$18,Magi!$I$1:$I$1407,"=Archmage")</f>
        <v>0</v>
      </c>
      <c r="J39" s="2" t="n">
        <f aca="false">COUNTIFS(Magi!$A$1:$A$1407,"="&amp;$A39,Magi!$D$1:$D$1407,"="&amp;J$18,Magi!$I$1:$I$1407,"=Archmage")</f>
        <v>0</v>
      </c>
      <c r="K39" s="2" t="n">
        <f aca="false">COUNTIFS(Magi!$A$1:$A$1407,"="&amp;$A39,Magi!$D$1:$D$1407,"="&amp;K$18,Magi!$I$1:$I$1407,"=Archmage")</f>
        <v>1</v>
      </c>
      <c r="L39" s="2" t="n">
        <f aca="false">COUNTIFS(Magi!$A$1:$A$1407,"="&amp;$A39,Magi!$D$1:$D$1407,"="&amp;L$18,Magi!$I$1:$I$1407,"=Archmage")</f>
        <v>0</v>
      </c>
      <c r="M39" s="2" t="n">
        <f aca="false">COUNTIFS(Magi!$A$1:$A$1407,"="&amp;$A39,Magi!$D$1:$D$1407,"="&amp;M$18,Magi!$I$1:$I$1407,"=Archmage")</f>
        <v>0</v>
      </c>
      <c r="N39" s="2" t="n">
        <f aca="false">COUNTIFS(Magi!$A$1:$A$1407,"="&amp;$A39,Magi!$D$1:$D$1407,"="&amp;N$18,Magi!$I$1:$I$1407,"=Archmage")</f>
        <v>0</v>
      </c>
      <c r="O39" s="2" t="n">
        <f aca="false">COUNTIFS(Magi!$A$1:$A$1407,"="&amp;$A39,Magi!$D$1:$D$1407,"="&amp;O$18,Magi!$I$1:$I$1407,"=Archmage")</f>
        <v>0</v>
      </c>
      <c r="P39" s="2" t="n">
        <f aca="false">SUM(B39:O39)</f>
        <v>6</v>
      </c>
      <c r="Q39" s="1" t="n">
        <f aca="false">P21</f>
        <v>106</v>
      </c>
      <c r="R39" s="17" t="n">
        <f aca="false">P39/Q39</f>
        <v>0.0566037735849057</v>
      </c>
    </row>
    <row r="40" customFormat="false" ht="12.8" hidden="false" customHeight="false" outlineLevel="0" collapsed="false">
      <c r="A40" s="2" t="s">
        <v>413</v>
      </c>
      <c r="B40" s="2" t="n">
        <f aca="false">COUNTIFS(Magi!$A$1:$A$1407,"="&amp;$A40,Magi!$D$1:$D$1407,"="&amp;B$18,Magi!$I$1:$I$1407,"=Archmage")</f>
        <v>0</v>
      </c>
      <c r="C40" s="2" t="n">
        <f aca="false">COUNTIFS(Magi!$A$1:$A$1407,"="&amp;$A40,Magi!$D$1:$D$1407,"="&amp;C$18,Magi!$I$1:$I$1407,"=Archmage")</f>
        <v>0</v>
      </c>
      <c r="D40" s="2" t="n">
        <f aca="false">COUNTIFS(Magi!$A$1:$A$1407,"="&amp;$A40,Magi!$D$1:$D$1407,"="&amp;D$18,Magi!$I$1:$I$1407,"=Archmage")</f>
        <v>1</v>
      </c>
      <c r="E40" s="2" t="n">
        <f aca="false">COUNTIFS(Magi!$A$1:$A$1407,"="&amp;$A40,Magi!$D$1:$D$1407,"="&amp;E$18,Magi!$I$1:$I$1407,"=Archmage")</f>
        <v>0</v>
      </c>
      <c r="F40" s="2" t="n">
        <f aca="false">COUNTIFS(Magi!$A$1:$A$1407,"="&amp;$A40,Magi!$D$1:$D$1407,"="&amp;F$18,Magi!$I$1:$I$1407,"=Archmage")</f>
        <v>1</v>
      </c>
      <c r="G40" s="2" t="n">
        <f aca="false">COUNTIFS(Magi!$A$1:$A$1407,"="&amp;$A40,Magi!$D$1:$D$1407,"="&amp;G$18,Magi!$I$1:$I$1407,"=Archmage")</f>
        <v>0</v>
      </c>
      <c r="H40" s="2" t="n">
        <f aca="false">COUNTIFS(Magi!$A$1:$A$1407,"="&amp;$A40,Magi!$D$1:$D$1407,"="&amp;H$18,Magi!$I$1:$I$1407,"=Archmage")</f>
        <v>1</v>
      </c>
      <c r="I40" s="2" t="n">
        <f aca="false">COUNTIFS(Magi!$A$1:$A$1407,"="&amp;$A40,Magi!$D$1:$D$1407,"="&amp;I$18,Magi!$I$1:$I$1407,"=Archmage")</f>
        <v>0</v>
      </c>
      <c r="J40" s="2" t="n">
        <f aca="false">COUNTIFS(Magi!$A$1:$A$1407,"="&amp;$A40,Magi!$D$1:$D$1407,"="&amp;J$18,Magi!$I$1:$I$1407,"=Archmage")</f>
        <v>0</v>
      </c>
      <c r="K40" s="2" t="n">
        <f aca="false">COUNTIFS(Magi!$A$1:$A$1407,"="&amp;$A40,Magi!$D$1:$D$1407,"="&amp;K$18,Magi!$I$1:$I$1407,"=Archmage")</f>
        <v>0</v>
      </c>
      <c r="L40" s="2" t="n">
        <f aca="false">COUNTIFS(Magi!$A$1:$A$1407,"="&amp;$A40,Magi!$D$1:$D$1407,"="&amp;L$18,Magi!$I$1:$I$1407,"=Archmage")</f>
        <v>0</v>
      </c>
      <c r="M40" s="2" t="n">
        <f aca="false">COUNTIFS(Magi!$A$1:$A$1407,"="&amp;$A40,Magi!$D$1:$D$1407,"="&amp;M$18,Magi!$I$1:$I$1407,"=Archmage")</f>
        <v>0</v>
      </c>
      <c r="N40" s="2" t="n">
        <f aca="false">COUNTIFS(Magi!$A$1:$A$1407,"="&amp;$A40,Magi!$D$1:$D$1407,"="&amp;N$18,Magi!$I$1:$I$1407,"=Archmage")</f>
        <v>0</v>
      </c>
      <c r="O40" s="2" t="n">
        <f aca="false">COUNTIFS(Magi!$A$1:$A$1407,"="&amp;$A40,Magi!$D$1:$D$1407,"="&amp;O$18,Magi!$I$1:$I$1407,"=Archmage")</f>
        <v>0</v>
      </c>
      <c r="P40" s="2" t="n">
        <f aca="false">SUM(B40:O40)</f>
        <v>3</v>
      </c>
      <c r="Q40" s="1" t="n">
        <f aca="false">P22</f>
        <v>59</v>
      </c>
      <c r="R40" s="17" t="n">
        <f aca="false">P40/Q40</f>
        <v>0.0508474576271187</v>
      </c>
    </row>
    <row r="41" customFormat="false" ht="12.8" hidden="false" customHeight="false" outlineLevel="0" collapsed="false">
      <c r="A41" s="2" t="s">
        <v>513</v>
      </c>
      <c r="B41" s="2" t="n">
        <f aca="false">COUNTIFS(Magi!$A$1:$A$1407,"="&amp;$A41,Magi!$D$1:$D$1407,"="&amp;B$18,Magi!$I$1:$I$1407,"=Archmage")</f>
        <v>1</v>
      </c>
      <c r="C41" s="2" t="n">
        <f aca="false">COUNTIFS(Magi!$A$1:$A$1407,"="&amp;$A41,Magi!$D$1:$D$1407,"="&amp;C$18,Magi!$I$1:$I$1407,"=Archmage")</f>
        <v>0</v>
      </c>
      <c r="D41" s="2" t="n">
        <f aca="false">COUNTIFS(Magi!$A$1:$A$1407,"="&amp;$A41,Magi!$D$1:$D$1407,"="&amp;D$18,Magi!$I$1:$I$1407,"=Archmage")</f>
        <v>1</v>
      </c>
      <c r="E41" s="2" t="n">
        <f aca="false">COUNTIFS(Magi!$A$1:$A$1407,"="&amp;$A41,Magi!$D$1:$D$1407,"="&amp;E$18,Magi!$I$1:$I$1407,"=Archmage")</f>
        <v>0</v>
      </c>
      <c r="F41" s="2" t="n">
        <f aca="false">COUNTIFS(Magi!$A$1:$A$1407,"="&amp;$A41,Magi!$D$1:$D$1407,"="&amp;F$18,Magi!$I$1:$I$1407,"=Archmage")</f>
        <v>0</v>
      </c>
      <c r="G41" s="2" t="n">
        <f aca="false">COUNTIFS(Magi!$A$1:$A$1407,"="&amp;$A41,Magi!$D$1:$D$1407,"="&amp;G$18,Magi!$I$1:$I$1407,"=Archmage")</f>
        <v>0</v>
      </c>
      <c r="H41" s="2" t="n">
        <f aca="false">COUNTIFS(Magi!$A$1:$A$1407,"="&amp;$A41,Magi!$D$1:$D$1407,"="&amp;H$18,Magi!$I$1:$I$1407,"=Archmage")</f>
        <v>0</v>
      </c>
      <c r="I41" s="2" t="n">
        <f aca="false">COUNTIFS(Magi!$A$1:$A$1407,"="&amp;$A41,Magi!$D$1:$D$1407,"="&amp;I$18,Magi!$I$1:$I$1407,"=Archmage")</f>
        <v>0</v>
      </c>
      <c r="J41" s="2" t="n">
        <f aca="false">COUNTIFS(Magi!$A$1:$A$1407,"="&amp;$A41,Magi!$D$1:$D$1407,"="&amp;J$18,Magi!$I$1:$I$1407,"=Archmage")</f>
        <v>1</v>
      </c>
      <c r="K41" s="2" t="n">
        <f aca="false">COUNTIFS(Magi!$A$1:$A$1407,"="&amp;$A41,Magi!$D$1:$D$1407,"="&amp;K$18,Magi!$I$1:$I$1407,"=Archmage")</f>
        <v>1</v>
      </c>
      <c r="L41" s="2" t="n">
        <f aca="false">COUNTIFS(Magi!$A$1:$A$1407,"="&amp;$A41,Magi!$D$1:$D$1407,"="&amp;L$18,Magi!$I$1:$I$1407,"=Archmage")</f>
        <v>1</v>
      </c>
      <c r="M41" s="2" t="n">
        <f aca="false">COUNTIFS(Magi!$A$1:$A$1407,"="&amp;$A41,Magi!$D$1:$D$1407,"="&amp;M$18,Magi!$I$1:$I$1407,"=Archmage")</f>
        <v>0</v>
      </c>
      <c r="N41" s="2" t="n">
        <f aca="false">COUNTIFS(Magi!$A$1:$A$1407,"="&amp;$A41,Magi!$D$1:$D$1407,"="&amp;N$18,Magi!$I$1:$I$1407,"=Archmage")</f>
        <v>0</v>
      </c>
      <c r="O41" s="2" t="n">
        <f aca="false">COUNTIFS(Magi!$A$1:$A$1407,"="&amp;$A41,Magi!$D$1:$D$1407,"="&amp;O$18,Magi!$I$1:$I$1407,"=Archmage")</f>
        <v>0</v>
      </c>
      <c r="P41" s="2" t="n">
        <f aca="false">SUM(B41:O41)</f>
        <v>5</v>
      </c>
      <c r="Q41" s="1" t="n">
        <f aca="false">P23</f>
        <v>100</v>
      </c>
      <c r="R41" s="17" t="n">
        <f aca="false">P41/Q41</f>
        <v>0.05</v>
      </c>
    </row>
    <row r="42" customFormat="false" ht="12.8" hidden="false" customHeight="false" outlineLevel="0" collapsed="false">
      <c r="A42" s="2" t="s">
        <v>572</v>
      </c>
      <c r="B42" s="2" t="n">
        <f aca="false">COUNTIFS(Magi!$A$1:$A$1407,"="&amp;$A42,Magi!$D$1:$D$1407,"="&amp;B$18,Magi!$I$1:$I$1407,"=Archmage")</f>
        <v>0</v>
      </c>
      <c r="C42" s="2" t="n">
        <f aca="false">COUNTIFS(Magi!$A$1:$A$1407,"="&amp;$A42,Magi!$D$1:$D$1407,"="&amp;C$18,Magi!$I$1:$I$1407,"=Archmage")</f>
        <v>0</v>
      </c>
      <c r="D42" s="2" t="n">
        <f aca="false">COUNTIFS(Magi!$A$1:$A$1407,"="&amp;$A42,Magi!$D$1:$D$1407,"="&amp;D$18,Magi!$I$1:$I$1407,"=Archmage")</f>
        <v>0</v>
      </c>
      <c r="E42" s="2" t="n">
        <f aca="false">COUNTIFS(Magi!$A$1:$A$1407,"="&amp;$A42,Magi!$D$1:$D$1407,"="&amp;E$18,Magi!$I$1:$I$1407,"=Archmage")</f>
        <v>0</v>
      </c>
      <c r="F42" s="2" t="n">
        <f aca="false">COUNTIFS(Magi!$A$1:$A$1407,"="&amp;$A42,Magi!$D$1:$D$1407,"="&amp;F$18,Magi!$I$1:$I$1407,"=Archmage")</f>
        <v>2</v>
      </c>
      <c r="G42" s="2" t="n">
        <f aca="false">COUNTIFS(Magi!$A$1:$A$1407,"="&amp;$A42,Magi!$D$1:$D$1407,"="&amp;G$18,Magi!$I$1:$I$1407,"=Archmage")</f>
        <v>1</v>
      </c>
      <c r="H42" s="2" t="n">
        <f aca="false">COUNTIFS(Magi!$A$1:$A$1407,"="&amp;$A42,Magi!$D$1:$D$1407,"="&amp;H$18,Magi!$I$1:$I$1407,"=Archmage")</f>
        <v>1</v>
      </c>
      <c r="I42" s="2" t="n">
        <f aca="false">COUNTIFS(Magi!$A$1:$A$1407,"="&amp;$A42,Magi!$D$1:$D$1407,"="&amp;I$18,Magi!$I$1:$I$1407,"=Archmage")</f>
        <v>0</v>
      </c>
      <c r="J42" s="2" t="n">
        <f aca="false">COUNTIFS(Magi!$A$1:$A$1407,"="&amp;$A42,Magi!$D$1:$D$1407,"="&amp;J$18,Magi!$I$1:$I$1407,"=Archmage")</f>
        <v>0</v>
      </c>
      <c r="K42" s="2" t="n">
        <f aca="false">COUNTIFS(Magi!$A$1:$A$1407,"="&amp;$A42,Magi!$D$1:$D$1407,"="&amp;K$18,Magi!$I$1:$I$1407,"=Archmage")</f>
        <v>0</v>
      </c>
      <c r="L42" s="2" t="n">
        <f aca="false">COUNTIFS(Magi!$A$1:$A$1407,"="&amp;$A42,Magi!$D$1:$D$1407,"="&amp;L$18,Magi!$I$1:$I$1407,"=Archmage")</f>
        <v>2</v>
      </c>
      <c r="M42" s="2" t="n">
        <f aca="false">COUNTIFS(Magi!$A$1:$A$1407,"="&amp;$A42,Magi!$D$1:$D$1407,"="&amp;M$18,Magi!$I$1:$I$1407,"=Archmage")</f>
        <v>1</v>
      </c>
      <c r="N42" s="2" t="n">
        <f aca="false">COUNTIFS(Magi!$A$1:$A$1407,"="&amp;$A42,Magi!$D$1:$D$1407,"="&amp;N$18,Magi!$I$1:$I$1407,"=Archmage")</f>
        <v>0</v>
      </c>
      <c r="O42" s="2" t="n">
        <f aca="false">COUNTIFS(Magi!$A$1:$A$1407,"="&amp;$A42,Magi!$D$1:$D$1407,"="&amp;O$18,Magi!$I$1:$I$1407,"=Archmage")</f>
        <v>0</v>
      </c>
      <c r="P42" s="2" t="n">
        <f aca="false">SUM(B42:O42)</f>
        <v>7</v>
      </c>
      <c r="Q42" s="1" t="n">
        <f aca="false">P24</f>
        <v>94</v>
      </c>
      <c r="R42" s="17" t="n">
        <f aca="false">P42/Q42</f>
        <v>0.074468085106383</v>
      </c>
    </row>
    <row r="43" customFormat="false" ht="12.8" hidden="false" customHeight="false" outlineLevel="0" collapsed="false">
      <c r="A43" s="2" t="s">
        <v>704</v>
      </c>
      <c r="B43" s="2" t="n">
        <f aca="false">COUNTIFS(Magi!$A$1:$A$1407,"="&amp;$A43,Magi!$D$1:$D$1407,"="&amp;B$18,Magi!$I$1:$I$1407,"=Archmage")</f>
        <v>2</v>
      </c>
      <c r="C43" s="2" t="n">
        <f aca="false">COUNTIFS(Magi!$A$1:$A$1407,"="&amp;$A43,Magi!$D$1:$D$1407,"="&amp;C$18,Magi!$I$1:$I$1407,"=Archmage")</f>
        <v>0</v>
      </c>
      <c r="D43" s="2" t="n">
        <f aca="false">COUNTIFS(Magi!$A$1:$A$1407,"="&amp;$A43,Magi!$D$1:$D$1407,"="&amp;D$18,Magi!$I$1:$I$1407,"=Archmage")</f>
        <v>0</v>
      </c>
      <c r="E43" s="2" t="n">
        <f aca="false">COUNTIFS(Magi!$A$1:$A$1407,"="&amp;$A43,Magi!$D$1:$D$1407,"="&amp;E$18,Magi!$I$1:$I$1407,"=Archmage")</f>
        <v>0</v>
      </c>
      <c r="F43" s="2" t="n">
        <f aca="false">COUNTIFS(Magi!$A$1:$A$1407,"="&amp;$A43,Magi!$D$1:$D$1407,"="&amp;F$18,Magi!$I$1:$I$1407,"=Archmage")</f>
        <v>0</v>
      </c>
      <c r="G43" s="2" t="n">
        <f aca="false">COUNTIFS(Magi!$A$1:$A$1407,"="&amp;$A43,Magi!$D$1:$D$1407,"="&amp;G$18,Magi!$I$1:$I$1407,"=Archmage")</f>
        <v>1</v>
      </c>
      <c r="H43" s="2" t="n">
        <f aca="false">COUNTIFS(Magi!$A$1:$A$1407,"="&amp;$A43,Magi!$D$1:$D$1407,"="&amp;H$18,Magi!$I$1:$I$1407,"=Archmage")</f>
        <v>0</v>
      </c>
      <c r="I43" s="2" t="n">
        <f aca="false">COUNTIFS(Magi!$A$1:$A$1407,"="&amp;$A43,Magi!$D$1:$D$1407,"="&amp;I$18,Magi!$I$1:$I$1407,"=Archmage")</f>
        <v>0</v>
      </c>
      <c r="J43" s="2" t="n">
        <f aca="false">COUNTIFS(Magi!$A$1:$A$1407,"="&amp;$A43,Magi!$D$1:$D$1407,"="&amp;J$18,Magi!$I$1:$I$1407,"=Archmage")</f>
        <v>0</v>
      </c>
      <c r="K43" s="2" t="n">
        <f aca="false">COUNTIFS(Magi!$A$1:$A$1407,"="&amp;$A43,Magi!$D$1:$D$1407,"="&amp;K$18,Magi!$I$1:$I$1407,"=Archmage")</f>
        <v>0</v>
      </c>
      <c r="L43" s="2" t="n">
        <f aca="false">COUNTIFS(Magi!$A$1:$A$1407,"="&amp;$A43,Magi!$D$1:$D$1407,"="&amp;L$18,Magi!$I$1:$I$1407,"=Archmage")</f>
        <v>0</v>
      </c>
      <c r="M43" s="2" t="n">
        <f aca="false">COUNTIFS(Magi!$A$1:$A$1407,"="&amp;$A43,Magi!$D$1:$D$1407,"="&amp;M$18,Magi!$I$1:$I$1407,"=Archmage")</f>
        <v>0</v>
      </c>
      <c r="N43" s="2" t="n">
        <f aca="false">COUNTIFS(Magi!$A$1:$A$1407,"="&amp;$A43,Magi!$D$1:$D$1407,"="&amp;N$18,Magi!$I$1:$I$1407,"=Archmage")</f>
        <v>0</v>
      </c>
      <c r="O43" s="2" t="n">
        <f aca="false">COUNTIFS(Magi!$A$1:$A$1407,"="&amp;$A43,Magi!$D$1:$D$1407,"="&amp;O$18,Magi!$I$1:$I$1407,"=Archmage")</f>
        <v>0</v>
      </c>
      <c r="P43" s="2" t="n">
        <f aca="false">SUM(B43:O43)</f>
        <v>3</v>
      </c>
      <c r="Q43" s="1" t="n">
        <f aca="false">P25</f>
        <v>65</v>
      </c>
      <c r="R43" s="17" t="n">
        <f aca="false">P43/Q43</f>
        <v>0.0461538461538462</v>
      </c>
    </row>
    <row r="44" customFormat="false" ht="12.8" hidden="false" customHeight="false" outlineLevel="0" collapsed="false">
      <c r="A44" s="2" t="s">
        <v>791</v>
      </c>
      <c r="B44" s="2" t="n">
        <f aca="false">COUNTIFS(Magi!$A$1:$A$1407,"="&amp;$A44,Magi!$D$1:$D$1407,"="&amp;B$18,Magi!$I$1:$I$1407,"=Archmage")</f>
        <v>0</v>
      </c>
      <c r="C44" s="2" t="n">
        <f aca="false">COUNTIFS(Magi!$A$1:$A$1407,"="&amp;$A44,Magi!$D$1:$D$1407,"="&amp;C$18,Magi!$I$1:$I$1407,"=Archmage")</f>
        <v>1</v>
      </c>
      <c r="D44" s="2" t="n">
        <f aca="false">COUNTIFS(Magi!$A$1:$A$1407,"="&amp;$A44,Magi!$D$1:$D$1407,"="&amp;D$18,Magi!$I$1:$I$1407,"=Archmage")</f>
        <v>1</v>
      </c>
      <c r="E44" s="2" t="n">
        <f aca="false">COUNTIFS(Magi!$A$1:$A$1407,"="&amp;$A44,Magi!$D$1:$D$1407,"="&amp;E$18,Magi!$I$1:$I$1407,"=Archmage")</f>
        <v>0</v>
      </c>
      <c r="F44" s="2" t="n">
        <f aca="false">COUNTIFS(Magi!$A$1:$A$1407,"="&amp;$A44,Magi!$D$1:$D$1407,"="&amp;F$18,Magi!$I$1:$I$1407,"=Archmage")</f>
        <v>2</v>
      </c>
      <c r="G44" s="2" t="n">
        <f aca="false">COUNTIFS(Magi!$A$1:$A$1407,"="&amp;$A44,Magi!$D$1:$D$1407,"="&amp;G$18,Magi!$I$1:$I$1407,"=Archmage")</f>
        <v>0</v>
      </c>
      <c r="H44" s="2" t="n">
        <f aca="false">COUNTIFS(Magi!$A$1:$A$1407,"="&amp;$A44,Magi!$D$1:$D$1407,"="&amp;H$18,Magi!$I$1:$I$1407,"=Archmage")</f>
        <v>2</v>
      </c>
      <c r="I44" s="2" t="n">
        <f aca="false">COUNTIFS(Magi!$A$1:$A$1407,"="&amp;$A44,Magi!$D$1:$D$1407,"="&amp;I$18,Magi!$I$1:$I$1407,"=Archmage")</f>
        <v>1</v>
      </c>
      <c r="J44" s="2" t="n">
        <f aca="false">COUNTIFS(Magi!$A$1:$A$1407,"="&amp;$A44,Magi!$D$1:$D$1407,"="&amp;J$18,Magi!$I$1:$I$1407,"=Archmage")</f>
        <v>1</v>
      </c>
      <c r="K44" s="2" t="n">
        <f aca="false">COUNTIFS(Magi!$A$1:$A$1407,"="&amp;$A44,Magi!$D$1:$D$1407,"="&amp;K$18,Magi!$I$1:$I$1407,"=Archmage")</f>
        <v>0</v>
      </c>
      <c r="L44" s="2" t="n">
        <f aca="false">COUNTIFS(Magi!$A$1:$A$1407,"="&amp;$A44,Magi!$D$1:$D$1407,"="&amp;L$18,Magi!$I$1:$I$1407,"=Archmage")</f>
        <v>1</v>
      </c>
      <c r="M44" s="2" t="n">
        <f aca="false">COUNTIFS(Magi!$A$1:$A$1407,"="&amp;$A44,Magi!$D$1:$D$1407,"="&amp;M$18,Magi!$I$1:$I$1407,"=Archmage")</f>
        <v>1</v>
      </c>
      <c r="N44" s="2" t="n">
        <f aca="false">COUNTIFS(Magi!$A$1:$A$1407,"="&amp;$A44,Magi!$D$1:$D$1407,"="&amp;N$18,Magi!$I$1:$I$1407,"=Archmage")</f>
        <v>0</v>
      </c>
      <c r="O44" s="2" t="n">
        <f aca="false">COUNTIFS(Magi!$A$1:$A$1407,"="&amp;$A44,Magi!$D$1:$D$1407,"="&amp;O$18,Magi!$I$1:$I$1407,"=Archmage")</f>
        <v>0</v>
      </c>
      <c r="P44" s="2" t="n">
        <f aca="false">SUM(B44:O44)</f>
        <v>10</v>
      </c>
      <c r="Q44" s="1" t="n">
        <f aca="false">P26</f>
        <v>134</v>
      </c>
      <c r="R44" s="17" t="n">
        <f aca="false">P44/Q44</f>
        <v>0.0746268656716418</v>
      </c>
    </row>
    <row r="45" customFormat="false" ht="12.8" hidden="false" customHeight="false" outlineLevel="0" collapsed="false">
      <c r="A45" s="2" t="s">
        <v>947</v>
      </c>
      <c r="B45" s="2" t="n">
        <f aca="false">COUNTIFS(Magi!$A$1:$A$1407,"="&amp;$A45,Magi!$D$1:$D$1407,"="&amp;B$18,Magi!$I$1:$I$1407,"=Archmage")</f>
        <v>1</v>
      </c>
      <c r="C45" s="2" t="n">
        <f aca="false">COUNTIFS(Magi!$A$1:$A$1407,"="&amp;$A45,Magi!$D$1:$D$1407,"="&amp;C$18,Magi!$I$1:$I$1407,"=Archmage")</f>
        <v>4</v>
      </c>
      <c r="D45" s="2" t="n">
        <f aca="false">COUNTIFS(Magi!$A$1:$A$1407,"="&amp;$A45,Magi!$D$1:$D$1407,"="&amp;D$18,Magi!$I$1:$I$1407,"=Archmage")</f>
        <v>1</v>
      </c>
      <c r="E45" s="2" t="n">
        <f aca="false">COUNTIFS(Magi!$A$1:$A$1407,"="&amp;$A45,Magi!$D$1:$D$1407,"="&amp;E$18,Magi!$I$1:$I$1407,"=Archmage")</f>
        <v>1</v>
      </c>
      <c r="F45" s="2" t="n">
        <f aca="false">COUNTIFS(Magi!$A$1:$A$1407,"="&amp;$A45,Magi!$D$1:$D$1407,"="&amp;F$18,Magi!$I$1:$I$1407,"=Archmage")</f>
        <v>1</v>
      </c>
      <c r="G45" s="2" t="n">
        <f aca="false">COUNTIFS(Magi!$A$1:$A$1407,"="&amp;$A45,Magi!$D$1:$D$1407,"="&amp;G$18,Magi!$I$1:$I$1407,"=Archmage")</f>
        <v>0</v>
      </c>
      <c r="H45" s="2" t="n">
        <f aca="false">COUNTIFS(Magi!$A$1:$A$1407,"="&amp;$A45,Magi!$D$1:$D$1407,"="&amp;H$18,Magi!$I$1:$I$1407,"=Archmage")</f>
        <v>0</v>
      </c>
      <c r="I45" s="2" t="n">
        <f aca="false">COUNTIFS(Magi!$A$1:$A$1407,"="&amp;$A45,Magi!$D$1:$D$1407,"="&amp;I$18,Magi!$I$1:$I$1407,"=Archmage")</f>
        <v>0</v>
      </c>
      <c r="J45" s="2" t="n">
        <f aca="false">COUNTIFS(Magi!$A$1:$A$1407,"="&amp;$A45,Magi!$D$1:$D$1407,"="&amp;J$18,Magi!$I$1:$I$1407,"=Archmage")</f>
        <v>1</v>
      </c>
      <c r="K45" s="2" t="n">
        <f aca="false">COUNTIFS(Magi!$A$1:$A$1407,"="&amp;$A45,Magi!$D$1:$D$1407,"="&amp;K$18,Magi!$I$1:$I$1407,"=Archmage")</f>
        <v>1</v>
      </c>
      <c r="L45" s="2" t="n">
        <f aca="false">COUNTIFS(Magi!$A$1:$A$1407,"="&amp;$A45,Magi!$D$1:$D$1407,"="&amp;L$18,Magi!$I$1:$I$1407,"=Archmage")</f>
        <v>1</v>
      </c>
      <c r="M45" s="2" t="n">
        <f aca="false">COUNTIFS(Magi!$A$1:$A$1407,"="&amp;$A45,Magi!$D$1:$D$1407,"="&amp;M$18,Magi!$I$1:$I$1407,"=Archmage")</f>
        <v>1</v>
      </c>
      <c r="N45" s="2" t="n">
        <f aca="false">COUNTIFS(Magi!$A$1:$A$1407,"="&amp;$A45,Magi!$D$1:$D$1407,"="&amp;N$18,Magi!$I$1:$I$1407,"=Archmage")</f>
        <v>0</v>
      </c>
      <c r="O45" s="2" t="n">
        <f aca="false">COUNTIFS(Magi!$A$1:$A$1407,"="&amp;$A45,Magi!$D$1:$D$1407,"="&amp;O$18,Magi!$I$1:$I$1407,"=Archmage")</f>
        <v>0</v>
      </c>
      <c r="P45" s="2" t="n">
        <f aca="false">SUM(B45:O45)</f>
        <v>12</v>
      </c>
      <c r="Q45" s="1" t="n">
        <f aca="false">P27</f>
        <v>122</v>
      </c>
      <c r="R45" s="17" t="n">
        <f aca="false">P45/Q45</f>
        <v>0.0983606557377049</v>
      </c>
    </row>
    <row r="46" customFormat="false" ht="12.8" hidden="false" customHeight="false" outlineLevel="0" collapsed="false">
      <c r="A46" s="2" t="s">
        <v>1179</v>
      </c>
      <c r="B46" s="2" t="n">
        <f aca="false">COUNTIFS(Magi!$A$1:$A$1407,"="&amp;$A46,Magi!$D$1:$D$1407,"="&amp;B$18,Magi!$I$1:$I$1407,"=Archmage")</f>
        <v>0</v>
      </c>
      <c r="C46" s="2" t="n">
        <f aca="false">COUNTIFS(Magi!$A$1:$A$1407,"="&amp;$A46,Magi!$D$1:$D$1407,"="&amp;C$18,Magi!$I$1:$I$1407,"=Archmage")</f>
        <v>1</v>
      </c>
      <c r="D46" s="2" t="n">
        <f aca="false">COUNTIFS(Magi!$A$1:$A$1407,"="&amp;$A46,Magi!$D$1:$D$1407,"="&amp;D$18,Magi!$I$1:$I$1407,"=Archmage")</f>
        <v>0</v>
      </c>
      <c r="E46" s="2" t="n">
        <f aca="false">COUNTIFS(Magi!$A$1:$A$1407,"="&amp;$A46,Magi!$D$1:$D$1407,"="&amp;E$18,Magi!$I$1:$I$1407,"=Archmage")</f>
        <v>0</v>
      </c>
      <c r="F46" s="2" t="n">
        <f aca="false">COUNTIFS(Magi!$A$1:$A$1407,"="&amp;$A46,Magi!$D$1:$D$1407,"="&amp;F$18,Magi!$I$1:$I$1407,"=Archmage")</f>
        <v>1</v>
      </c>
      <c r="G46" s="2" t="n">
        <f aca="false">COUNTIFS(Magi!$A$1:$A$1407,"="&amp;$A46,Magi!$D$1:$D$1407,"="&amp;G$18,Magi!$I$1:$I$1407,"=Archmage")</f>
        <v>2</v>
      </c>
      <c r="H46" s="2" t="n">
        <f aca="false">COUNTIFS(Magi!$A$1:$A$1407,"="&amp;$A46,Magi!$D$1:$D$1407,"="&amp;H$18,Magi!$I$1:$I$1407,"=Archmage")</f>
        <v>1</v>
      </c>
      <c r="I46" s="2" t="n">
        <f aca="false">COUNTIFS(Magi!$A$1:$A$1407,"="&amp;$A46,Magi!$D$1:$D$1407,"="&amp;I$18,Magi!$I$1:$I$1407,"=Archmage")</f>
        <v>0</v>
      </c>
      <c r="J46" s="2" t="n">
        <f aca="false">COUNTIFS(Magi!$A$1:$A$1407,"="&amp;$A46,Magi!$D$1:$D$1407,"="&amp;J$18,Magi!$I$1:$I$1407,"=Archmage")</f>
        <v>0</v>
      </c>
      <c r="K46" s="2" t="n">
        <f aca="false">COUNTIFS(Magi!$A$1:$A$1407,"="&amp;$A46,Magi!$D$1:$D$1407,"="&amp;K$18,Magi!$I$1:$I$1407,"=Archmage")</f>
        <v>1</v>
      </c>
      <c r="L46" s="2" t="n">
        <f aca="false">COUNTIFS(Magi!$A$1:$A$1407,"="&amp;$A46,Magi!$D$1:$D$1407,"="&amp;L$18,Magi!$I$1:$I$1407,"=Archmage")</f>
        <v>1</v>
      </c>
      <c r="M46" s="2" t="n">
        <f aca="false">COUNTIFS(Magi!$A$1:$A$1407,"="&amp;$A46,Magi!$D$1:$D$1407,"="&amp;M$18,Magi!$I$1:$I$1407,"=Archmage")</f>
        <v>2</v>
      </c>
      <c r="N46" s="2" t="n">
        <f aca="false">COUNTIFS(Magi!$A$1:$A$1407,"="&amp;$A46,Magi!$D$1:$D$1407,"="&amp;N$18,Magi!$I$1:$I$1407,"=Archmage")</f>
        <v>0</v>
      </c>
      <c r="O46" s="2" t="n">
        <f aca="false">COUNTIFS(Magi!$A$1:$A$1407,"="&amp;$A46,Magi!$D$1:$D$1407,"="&amp;O$18,Magi!$I$1:$I$1407,"=Archmage")</f>
        <v>0</v>
      </c>
      <c r="P46" s="2" t="n">
        <f aca="false">SUM(B46:O46)</f>
        <v>9</v>
      </c>
      <c r="Q46" s="1" t="n">
        <f aca="false">P28</f>
        <v>116</v>
      </c>
      <c r="R46" s="17" t="n">
        <f aca="false">P46/Q46</f>
        <v>0.0775862068965517</v>
      </c>
    </row>
    <row r="47" customFormat="false" ht="12.8" hidden="false" customHeight="false" outlineLevel="0" collapsed="false">
      <c r="A47" s="2" t="s">
        <v>1290</v>
      </c>
      <c r="B47" s="2" t="n">
        <f aca="false">COUNTIFS(Magi!$A$1:$A$1407,"="&amp;$A47,Magi!$D$1:$D$1407,"="&amp;B$18,Magi!$I$1:$I$1407,"=Archmage")</f>
        <v>0</v>
      </c>
      <c r="C47" s="2" t="n">
        <f aca="false">COUNTIFS(Magi!$A$1:$A$1407,"="&amp;$A47,Magi!$D$1:$D$1407,"="&amp;C$18,Magi!$I$1:$I$1407,"=Archmage")</f>
        <v>1</v>
      </c>
      <c r="D47" s="2" t="n">
        <f aca="false">COUNTIFS(Magi!$A$1:$A$1407,"="&amp;$A47,Magi!$D$1:$D$1407,"="&amp;D$18,Magi!$I$1:$I$1407,"=Archmage")</f>
        <v>0</v>
      </c>
      <c r="E47" s="2" t="n">
        <f aca="false">COUNTIFS(Magi!$A$1:$A$1407,"="&amp;$A47,Magi!$D$1:$D$1407,"="&amp;E$18,Magi!$I$1:$I$1407,"=Archmage")</f>
        <v>0</v>
      </c>
      <c r="F47" s="2" t="n">
        <f aca="false">COUNTIFS(Magi!$A$1:$A$1407,"="&amp;$A47,Magi!$D$1:$D$1407,"="&amp;F$18,Magi!$I$1:$I$1407,"=Archmage")</f>
        <v>1</v>
      </c>
      <c r="G47" s="2" t="n">
        <f aca="false">COUNTIFS(Magi!$A$1:$A$1407,"="&amp;$A47,Magi!$D$1:$D$1407,"="&amp;G$18,Magi!$I$1:$I$1407,"=Archmage")</f>
        <v>0</v>
      </c>
      <c r="H47" s="2" t="n">
        <f aca="false">COUNTIFS(Magi!$A$1:$A$1407,"="&amp;$A47,Magi!$D$1:$D$1407,"="&amp;H$18,Magi!$I$1:$I$1407,"=Archmage")</f>
        <v>0</v>
      </c>
      <c r="I47" s="2" t="n">
        <f aca="false">COUNTIFS(Magi!$A$1:$A$1407,"="&amp;$A47,Magi!$D$1:$D$1407,"="&amp;I$18,Magi!$I$1:$I$1407,"=Archmage")</f>
        <v>0</v>
      </c>
      <c r="J47" s="2" t="n">
        <f aca="false">COUNTIFS(Magi!$A$1:$A$1407,"="&amp;$A47,Magi!$D$1:$D$1407,"="&amp;J$18,Magi!$I$1:$I$1407,"=Archmage")</f>
        <v>0</v>
      </c>
      <c r="K47" s="2" t="n">
        <f aca="false">COUNTIFS(Magi!$A$1:$A$1407,"="&amp;$A47,Magi!$D$1:$D$1407,"="&amp;K$18,Magi!$I$1:$I$1407,"=Archmage")</f>
        <v>1</v>
      </c>
      <c r="L47" s="2" t="n">
        <f aca="false">COUNTIFS(Magi!$A$1:$A$1407,"="&amp;$A47,Magi!$D$1:$D$1407,"="&amp;L$18,Magi!$I$1:$I$1407,"=Archmage")</f>
        <v>1</v>
      </c>
      <c r="M47" s="2" t="n">
        <f aca="false">COUNTIFS(Magi!$A$1:$A$1407,"="&amp;$A47,Magi!$D$1:$D$1407,"="&amp;M$18,Magi!$I$1:$I$1407,"=Archmage")</f>
        <v>0</v>
      </c>
      <c r="N47" s="2" t="n">
        <f aca="false">COUNTIFS(Magi!$A$1:$A$1407,"="&amp;$A47,Magi!$D$1:$D$1407,"="&amp;N$18,Magi!$I$1:$I$1407,"=Archmage")</f>
        <v>0</v>
      </c>
      <c r="O47" s="2" t="n">
        <f aca="false">COUNTIFS(Magi!$A$1:$A$1407,"="&amp;$A47,Magi!$D$1:$D$1407,"="&amp;O$18,Magi!$I$1:$I$1407,"=Archmage")</f>
        <v>0</v>
      </c>
      <c r="P47" s="2" t="n">
        <f aca="false">SUM(B47:O47)</f>
        <v>4</v>
      </c>
      <c r="Q47" s="1" t="n">
        <f aca="false">P29</f>
        <v>70</v>
      </c>
      <c r="R47" s="17" t="n">
        <f aca="false">P47/Q47</f>
        <v>0.0571428571428571</v>
      </c>
    </row>
    <row r="48" customFormat="false" ht="12.8" hidden="false" customHeight="false" outlineLevel="0" collapsed="false">
      <c r="A48" s="2" t="s">
        <v>1389</v>
      </c>
      <c r="B48" s="2" t="n">
        <f aca="false">COUNTIFS(Magi!$A$1:$A$1407,"="&amp;$A48,Magi!$D$1:$D$1407,"="&amp;B$18,Magi!$I$1:$I$1407,"=Archmage")</f>
        <v>0</v>
      </c>
      <c r="C48" s="2" t="n">
        <f aca="false">COUNTIFS(Magi!$A$1:$A$1407,"="&amp;$A48,Magi!$D$1:$D$1407,"="&amp;C$18,Magi!$I$1:$I$1407,"=Archmage")</f>
        <v>0</v>
      </c>
      <c r="D48" s="2" t="n">
        <f aca="false">COUNTIFS(Magi!$A$1:$A$1407,"="&amp;$A48,Magi!$D$1:$D$1407,"="&amp;D$18,Magi!$I$1:$I$1407,"=Archmage")</f>
        <v>0</v>
      </c>
      <c r="E48" s="2" t="n">
        <f aca="false">COUNTIFS(Magi!$A$1:$A$1407,"="&amp;$A48,Magi!$D$1:$D$1407,"="&amp;E$18,Magi!$I$1:$I$1407,"=Archmage")</f>
        <v>0</v>
      </c>
      <c r="F48" s="2" t="n">
        <f aca="false">COUNTIFS(Magi!$A$1:$A$1407,"="&amp;$A48,Magi!$D$1:$D$1407,"="&amp;F$18,Magi!$I$1:$I$1407,"=Archmage")</f>
        <v>0</v>
      </c>
      <c r="G48" s="2" t="n">
        <f aca="false">COUNTIFS(Magi!$A$1:$A$1407,"="&amp;$A48,Magi!$D$1:$D$1407,"="&amp;G$18,Magi!$I$1:$I$1407,"=Archmage")</f>
        <v>0</v>
      </c>
      <c r="H48" s="2" t="n">
        <f aca="false">COUNTIFS(Magi!$A$1:$A$1407,"="&amp;$A48,Magi!$D$1:$D$1407,"="&amp;H$18,Magi!$I$1:$I$1407,"=Archmage")</f>
        <v>0</v>
      </c>
      <c r="I48" s="2" t="n">
        <f aca="false">COUNTIFS(Magi!$A$1:$A$1407,"="&amp;$A48,Magi!$D$1:$D$1407,"="&amp;I$18,Magi!$I$1:$I$1407,"=Archmage")</f>
        <v>0</v>
      </c>
      <c r="J48" s="2" t="n">
        <f aca="false">COUNTIFS(Magi!$A$1:$A$1407,"="&amp;$A48,Magi!$D$1:$D$1407,"="&amp;J$18,Magi!$I$1:$I$1407,"=Archmage")</f>
        <v>0</v>
      </c>
      <c r="K48" s="2" t="n">
        <f aca="false">COUNTIFS(Magi!$A$1:$A$1407,"="&amp;$A48,Magi!$D$1:$D$1407,"="&amp;K$18,Magi!$I$1:$I$1407,"=Archmage")</f>
        <v>0</v>
      </c>
      <c r="L48" s="2" t="n">
        <f aca="false">COUNTIFS(Magi!$A$1:$A$1407,"="&amp;$A48,Magi!$D$1:$D$1407,"="&amp;L$18,Magi!$I$1:$I$1407,"=Archmage")</f>
        <v>0</v>
      </c>
      <c r="M48" s="2" t="n">
        <f aca="false">COUNTIFS(Magi!$A$1:$A$1407,"="&amp;$A48,Magi!$D$1:$D$1407,"="&amp;M$18,Magi!$I$1:$I$1407,"=Archmage")</f>
        <v>0</v>
      </c>
      <c r="N48" s="2" t="n">
        <f aca="false">COUNTIFS(Magi!$A$1:$A$1407,"="&amp;$A48,Magi!$D$1:$D$1407,"="&amp;N$18,Magi!$I$1:$I$1407,"=Archmage")</f>
        <v>0</v>
      </c>
      <c r="O48" s="2" t="n">
        <f aca="false">COUNTIFS(Magi!$A$1:$A$1407,"="&amp;$A48,Magi!$D$1:$D$1407,"="&amp;O$18,Magi!$I$1:$I$1407,"=Archmage")</f>
        <v>0</v>
      </c>
      <c r="P48" s="2" t="n">
        <f aca="false">SUM(B48:O48)</f>
        <v>0</v>
      </c>
      <c r="Q48" s="1" t="n">
        <f aca="false">P30</f>
        <v>102</v>
      </c>
      <c r="R48" s="17" t="n">
        <f aca="false">P48/Q48</f>
        <v>0</v>
      </c>
    </row>
    <row r="49" customFormat="false" ht="12.8" hidden="false" customHeight="false" outlineLevel="0" collapsed="false">
      <c r="A49" s="2" t="s">
        <v>1526</v>
      </c>
      <c r="B49" s="2" t="n">
        <f aca="false">COUNTIFS(Magi!$A$1:$A$1407,"="&amp;$A49,Magi!$D$1:$D$1407,"="&amp;B$18,Magi!$I$1:$I$1407,"=Archmage")</f>
        <v>0</v>
      </c>
      <c r="C49" s="2" t="n">
        <f aca="false">COUNTIFS(Magi!$A$1:$A$1407,"="&amp;$A49,Magi!$D$1:$D$1407,"="&amp;C$18,Magi!$I$1:$I$1407,"=Archmage")</f>
        <v>0</v>
      </c>
      <c r="D49" s="2" t="n">
        <f aca="false">COUNTIFS(Magi!$A$1:$A$1407,"="&amp;$A49,Magi!$D$1:$D$1407,"="&amp;D$18,Magi!$I$1:$I$1407,"=Archmage")</f>
        <v>0</v>
      </c>
      <c r="E49" s="2" t="n">
        <f aca="false">COUNTIFS(Magi!$A$1:$A$1407,"="&amp;$A49,Magi!$D$1:$D$1407,"="&amp;E$18,Magi!$I$1:$I$1407,"=Archmage")</f>
        <v>0</v>
      </c>
      <c r="F49" s="2" t="n">
        <f aca="false">COUNTIFS(Magi!$A$1:$A$1407,"="&amp;$A49,Magi!$D$1:$D$1407,"="&amp;F$18,Magi!$I$1:$I$1407,"=Archmage")</f>
        <v>0</v>
      </c>
      <c r="G49" s="2" t="n">
        <f aca="false">COUNTIFS(Magi!$A$1:$A$1407,"="&amp;$A49,Magi!$D$1:$D$1407,"="&amp;G$18,Magi!$I$1:$I$1407,"=Archmage")</f>
        <v>1</v>
      </c>
      <c r="H49" s="2" t="n">
        <f aca="false">COUNTIFS(Magi!$A$1:$A$1407,"="&amp;$A49,Magi!$D$1:$D$1407,"="&amp;H$18,Magi!$I$1:$I$1407,"=Archmage")</f>
        <v>0</v>
      </c>
      <c r="I49" s="2" t="n">
        <f aca="false">COUNTIFS(Magi!$A$1:$A$1407,"="&amp;$A49,Magi!$D$1:$D$1407,"="&amp;I$18,Magi!$I$1:$I$1407,"=Archmage")</f>
        <v>0</v>
      </c>
      <c r="J49" s="2" t="n">
        <f aca="false">COUNTIFS(Magi!$A$1:$A$1407,"="&amp;$A49,Magi!$D$1:$D$1407,"="&amp;J$18,Magi!$I$1:$I$1407,"=Archmage")</f>
        <v>0</v>
      </c>
      <c r="K49" s="2" t="n">
        <f aca="false">COUNTIFS(Magi!$A$1:$A$1407,"="&amp;$A49,Magi!$D$1:$D$1407,"="&amp;K$18,Magi!$I$1:$I$1407,"=Archmage")</f>
        <v>5</v>
      </c>
      <c r="L49" s="2" t="n">
        <f aca="false">COUNTIFS(Magi!$A$1:$A$1407,"="&amp;$A49,Magi!$D$1:$D$1407,"="&amp;L$18,Magi!$I$1:$I$1407,"=Archmage")</f>
        <v>1</v>
      </c>
      <c r="M49" s="2" t="n">
        <f aca="false">COUNTIFS(Magi!$A$1:$A$1407,"="&amp;$A49,Magi!$D$1:$D$1407,"="&amp;M$18,Magi!$I$1:$I$1407,"=Archmage")</f>
        <v>1</v>
      </c>
      <c r="N49" s="2" t="n">
        <f aca="false">COUNTIFS(Magi!$A$1:$A$1407,"="&amp;$A49,Magi!$D$1:$D$1407,"="&amp;N$18,Magi!$I$1:$I$1407,"=Archmage")</f>
        <v>0</v>
      </c>
      <c r="O49" s="2" t="n">
        <f aca="false">COUNTIFS(Magi!$A$1:$A$1407,"="&amp;$A49,Magi!$D$1:$D$1407,"="&amp;O$18,Magi!$I$1:$I$1407,"=Archmage")</f>
        <v>0</v>
      </c>
      <c r="P49" s="2" t="n">
        <f aca="false">SUM(B49:O49)</f>
        <v>8</v>
      </c>
      <c r="Q49" s="1" t="n">
        <f aca="false">P31</f>
        <v>97</v>
      </c>
      <c r="R49" s="17" t="n">
        <f aca="false">P49/Q49</f>
        <v>0.0824742268041237</v>
      </c>
    </row>
    <row r="50" customFormat="false" ht="12.8" hidden="false" customHeight="false" outlineLevel="0" collapsed="false">
      <c r="A50" s="2" t="s">
        <v>401</v>
      </c>
      <c r="B50" s="2" t="n">
        <f aca="false">COUNTIFS(Magi!$A$1:$A$1407,"="&amp;$A50,Magi!$D$1:$D$1407,"="&amp;B$18,Magi!$I$1:$I$1407,"=Archmage")</f>
        <v>0</v>
      </c>
      <c r="C50" s="2" t="n">
        <f aca="false">COUNTIFS(Magi!$A$1:$A$1407,"="&amp;$A50,Magi!$D$1:$D$1407,"="&amp;C$18,Magi!$I$1:$I$1407,"=Archmage")</f>
        <v>0</v>
      </c>
      <c r="D50" s="2" t="n">
        <f aca="false">COUNTIFS(Magi!$A$1:$A$1407,"="&amp;$A50,Magi!$D$1:$D$1407,"="&amp;D$18,Magi!$I$1:$I$1407,"=Archmage")</f>
        <v>0</v>
      </c>
      <c r="E50" s="2" t="n">
        <f aca="false">COUNTIFS(Magi!$A$1:$A$1407,"="&amp;$A50,Magi!$D$1:$D$1407,"="&amp;E$18,Magi!$I$1:$I$1407,"=Archmage")</f>
        <v>0</v>
      </c>
      <c r="F50" s="2" t="n">
        <f aca="false">COUNTIFS(Magi!$A$1:$A$1407,"="&amp;$A50,Magi!$D$1:$D$1407,"="&amp;F$18,Magi!$I$1:$I$1407,"=Archmage")</f>
        <v>0</v>
      </c>
      <c r="G50" s="2" t="n">
        <f aca="false">COUNTIFS(Magi!$A$1:$A$1407,"="&amp;$A50,Magi!$D$1:$D$1407,"="&amp;G$18,Magi!$I$1:$I$1407,"=Archmage")</f>
        <v>0</v>
      </c>
      <c r="H50" s="2" t="n">
        <f aca="false">COUNTIFS(Magi!$A$1:$A$1407,"="&amp;$A50,Magi!$D$1:$D$1407,"="&amp;H$18,Magi!$I$1:$I$1407,"=Archmage")</f>
        <v>0</v>
      </c>
      <c r="I50" s="2" t="n">
        <f aca="false">COUNTIFS(Magi!$A$1:$A$1407,"="&amp;$A50,Magi!$D$1:$D$1407,"="&amp;I$18,Magi!$I$1:$I$1407,"=Archmage")</f>
        <v>0</v>
      </c>
      <c r="J50" s="2" t="n">
        <f aca="false">COUNTIFS(Magi!$A$1:$A$1407,"="&amp;$A50,Magi!$D$1:$D$1407,"="&amp;J$18,Magi!$I$1:$I$1407,"=Archmage")</f>
        <v>0</v>
      </c>
      <c r="K50" s="2" t="n">
        <f aca="false">COUNTIFS(Magi!$A$1:$A$1407,"="&amp;$A50,Magi!$D$1:$D$1407,"="&amp;K$18,Magi!$I$1:$I$1407,"=Archmage")</f>
        <v>0</v>
      </c>
      <c r="L50" s="2" t="n">
        <f aca="false">COUNTIFS(Magi!$A$1:$A$1407,"="&amp;$A50,Magi!$D$1:$D$1407,"="&amp;L$18,Magi!$I$1:$I$1407,"=Archmage")</f>
        <v>0</v>
      </c>
      <c r="M50" s="2" t="n">
        <f aca="false">COUNTIFS(Magi!$A$1:$A$1407,"="&amp;$A50,Magi!$D$1:$D$1407,"="&amp;M$18,Magi!$I$1:$I$1407,"=Archmage")</f>
        <v>0</v>
      </c>
      <c r="N50" s="2" t="n">
        <f aca="false">COUNTIFS(Magi!$A$1:$A$1407,"="&amp;$A50,Magi!$D$1:$D$1407,"="&amp;N$18,Magi!$I$1:$I$1407,"=Archmage")</f>
        <v>0</v>
      </c>
      <c r="O50" s="2" t="n">
        <f aca="false">COUNTIFS(Magi!$A$1:$A$1407,"="&amp;$A50,Magi!$D$1:$D$1407,"="&amp;O$18,Magi!$I$1:$I$1407,"=Archmage")</f>
        <v>0</v>
      </c>
      <c r="P50" s="2" t="n">
        <f aca="false">SUM(B50:O50)</f>
        <v>0</v>
      </c>
      <c r="Q50" s="1" t="n">
        <f aca="false">P32</f>
        <v>40</v>
      </c>
      <c r="R50" s="17" t="n">
        <f aca="false">P50/Q50</f>
        <v>0</v>
      </c>
    </row>
    <row r="51" customFormat="false" ht="12.8" hidden="false" customHeight="false" outlineLevel="0" collapsed="false">
      <c r="B51" s="2" t="n">
        <f aca="false">SUM(B37:B50)</f>
        <v>5</v>
      </c>
      <c r="C51" s="2" t="n">
        <f aca="false">SUM(C37:C50)</f>
        <v>9</v>
      </c>
      <c r="D51" s="2" t="n">
        <f aca="false">SUM(D37:D50)</f>
        <v>6</v>
      </c>
      <c r="E51" s="2" t="n">
        <f aca="false">SUM(E37:E50)</f>
        <v>1</v>
      </c>
      <c r="F51" s="2" t="n">
        <f aca="false">SUM(F37:F50)</f>
        <v>12</v>
      </c>
      <c r="G51" s="2" t="n">
        <f aca="false">SUM(G37:G50)</f>
        <v>6</v>
      </c>
      <c r="H51" s="2" t="n">
        <f aca="false">SUM(H37:H50)</f>
        <v>7</v>
      </c>
      <c r="I51" s="2" t="n">
        <f aca="false">SUM(I37:I50)</f>
        <v>1</v>
      </c>
      <c r="J51" s="2" t="n">
        <f aca="false">SUM(J37:J50)</f>
        <v>4</v>
      </c>
      <c r="K51" s="2" t="n">
        <f aca="false">SUM(K37:K50)</f>
        <v>10</v>
      </c>
      <c r="L51" s="2" t="n">
        <f aca="false">SUM(L37:L50)</f>
        <v>10</v>
      </c>
      <c r="M51" s="2" t="n">
        <f aca="false">SUM(M37:M50)</f>
        <v>7</v>
      </c>
      <c r="N51" s="2" t="n">
        <f aca="false">SUM(N37:N50)</f>
        <v>0</v>
      </c>
      <c r="O51" s="2" t="n">
        <f aca="false">SUM(O37:O50)</f>
        <v>0</v>
      </c>
      <c r="P51" s="2" t="n">
        <f aca="false">SUM(B51:O51)</f>
        <v>78</v>
      </c>
      <c r="Q51" s="1" t="n">
        <f aca="false">P33</f>
        <v>1282</v>
      </c>
      <c r="R51" s="17" t="n">
        <f aca="false">P51/Q51</f>
        <v>0.0608424336973479</v>
      </c>
    </row>
    <row r="53" customFormat="false" ht="12.8" hidden="false" customHeight="false" outlineLevel="0" collapsed="false">
      <c r="A53" s="6" t="s">
        <v>1752</v>
      </c>
      <c r="B53" s="2" t="s">
        <v>68</v>
      </c>
      <c r="C53" s="2" t="s">
        <v>120</v>
      </c>
      <c r="D53" s="2" t="s">
        <v>21</v>
      </c>
      <c r="E53" s="2" t="s">
        <v>60</v>
      </c>
      <c r="F53" s="2" t="s">
        <v>83</v>
      </c>
      <c r="G53" s="2" t="s">
        <v>53</v>
      </c>
      <c r="H53" s="2" t="s">
        <v>92</v>
      </c>
      <c r="I53" s="2" t="s">
        <v>72</v>
      </c>
      <c r="J53" s="2" t="s">
        <v>101</v>
      </c>
      <c r="K53" s="2" t="s">
        <v>186</v>
      </c>
      <c r="L53" s="2" t="s">
        <v>57</v>
      </c>
      <c r="M53" s="2" t="s">
        <v>95</v>
      </c>
      <c r="N53" s="2" t="s">
        <v>401</v>
      </c>
      <c r="O53" s="2" t="s">
        <v>77</v>
      </c>
      <c r="P53" s="1" t="s">
        <v>1752</v>
      </c>
      <c r="Q53" s="1" t="s">
        <v>1751</v>
      </c>
      <c r="S53" s="1" t="s">
        <v>1753</v>
      </c>
    </row>
    <row r="54" customFormat="false" ht="12.8" hidden="false" customHeight="false" outlineLevel="0" collapsed="false">
      <c r="A54" s="2" t="s">
        <v>18</v>
      </c>
      <c r="B54" s="2" t="n">
        <f aca="false">COUNTIFS(Magi!$A$1:$A$1407,"="&amp;$A54,Magi!$D$1:$D$1407,"="&amp;B$18,Magi!$J$1:$J$1407,"=Quaesitor")+COUNTIFS(Magi!$A$1:$A$1407,"="&amp;$A54,Magi!$D$1:$D$1407,"="&amp;B$18,Magi!$J$1:$J$1407,"=Quaesitor (junior)")+COUNTIFS(Magi!$A$1:$A$1407,"="&amp;$A54,Magi!$D$1:$D$1407,"="&amp;B$18,Magi!$J$1:$J$1407,"=Presiding Quaesitor")</f>
        <v>0</v>
      </c>
      <c r="C54" s="2" t="n">
        <f aca="false">COUNTIFS(Magi!$A$1:$A$1407,"="&amp;$A54,Magi!$D$1:$D$1407,"="&amp;C$18,Magi!$J$1:$J$1407,"=Quaesitor")+COUNTIFS(Magi!$A$1:$A$1407,"="&amp;$A54,Magi!$D$1:$D$1407,"="&amp;C$18,Magi!$J$1:$J$1407,"=Quaesitor (junior)")+COUNTIFS(Magi!$A$1:$A$1407,"="&amp;$A54,Magi!$D$1:$D$1407,"="&amp;C$18,Magi!$J$1:$J$1407,"=Presiding Quaesitor")</f>
        <v>0</v>
      </c>
      <c r="D54" s="2" t="n">
        <f aca="false">COUNTIFS(Magi!$A$1:$A$1407,"="&amp;$A54,Magi!$D$1:$D$1407,"="&amp;D$18,Magi!$J$1:$J$1407,"=Quaesitor")+COUNTIFS(Magi!$A$1:$A$1407,"="&amp;$A54,Magi!$D$1:$D$1407,"="&amp;D$18,Magi!$J$1:$J$1407,"=Quaesitor (junior)")+COUNTIFS(Magi!$A$1:$A$1407,"="&amp;$A54,Magi!$D$1:$D$1407,"="&amp;D$18,Magi!$J$1:$J$1407,"=Presiding Quaesitor")</f>
        <v>1</v>
      </c>
      <c r="E54" s="2" t="n">
        <f aca="false">COUNTIFS(Magi!$A$1:$A$1407,"="&amp;$A54,Magi!$D$1:$D$1407,"="&amp;E$18,Magi!$J$1:$J$1407,"=Quaesitor")+COUNTIFS(Magi!$A$1:$A$1407,"="&amp;$A54,Magi!$D$1:$D$1407,"="&amp;E$18,Magi!$J$1:$J$1407,"=Quaesitor (junior)")+COUNTIFS(Magi!$A$1:$A$1407,"="&amp;$A54,Magi!$D$1:$D$1407,"="&amp;E$18,Magi!$J$1:$J$1407,"=Presiding Quaesitor")</f>
        <v>1</v>
      </c>
      <c r="F54" s="2" t="n">
        <f aca="false">COUNTIFS(Magi!$A$1:$A$1407,"="&amp;$A54,Magi!$D$1:$D$1407,"="&amp;F$18,Magi!$J$1:$J$1407,"=Quaesitor")+COUNTIFS(Magi!$A$1:$A$1407,"="&amp;$A54,Magi!$D$1:$D$1407,"="&amp;F$18,Magi!$J$1:$J$1407,"=Quaesitor (junior)")+COUNTIFS(Magi!$A$1:$A$1407,"="&amp;$A54,Magi!$D$1:$D$1407,"="&amp;F$18,Magi!$J$1:$J$1407,"=Presiding Quaesitor")</f>
        <v>0</v>
      </c>
      <c r="G54" s="2" t="n">
        <f aca="false">COUNTIFS(Magi!$A$1:$A$1407,"="&amp;$A54,Magi!$D$1:$D$1407,"="&amp;G$18,Magi!$J$1:$J$1407,"=Quaesitor")+COUNTIFS(Magi!$A$1:$A$1407,"="&amp;$A54,Magi!$D$1:$D$1407,"="&amp;G$18,Magi!$J$1:$J$1407,"=Quaesitor (junior)")+COUNTIFS(Magi!$A$1:$A$1407,"="&amp;$A54,Magi!$D$1:$D$1407,"="&amp;G$18,Magi!$J$1:$J$1407,"=Presiding Quaesitor")</f>
        <v>7</v>
      </c>
      <c r="H54" s="2" t="n">
        <f aca="false">COUNTIFS(Magi!$A$1:$A$1407,"="&amp;$A54,Magi!$D$1:$D$1407,"="&amp;H$18,Magi!$J$1:$J$1407,"=Quaesitor")+COUNTIFS(Magi!$A$1:$A$1407,"="&amp;$A54,Magi!$D$1:$D$1407,"="&amp;H$18,Magi!$J$1:$J$1407,"=Quaesitor (junior)")+COUNTIFS(Magi!$A$1:$A$1407,"="&amp;$A54,Magi!$D$1:$D$1407,"="&amp;H$18,Magi!$J$1:$J$1407,"=Presiding Quaesitor")</f>
        <v>2</v>
      </c>
      <c r="I54" s="2" t="n">
        <f aca="false">COUNTIFS(Magi!$A$1:$A$1407,"="&amp;$A54,Magi!$D$1:$D$1407,"="&amp;I$18,Magi!$J$1:$J$1407,"=Quaesitor")+COUNTIFS(Magi!$A$1:$A$1407,"="&amp;$A54,Magi!$D$1:$D$1407,"="&amp;I$18,Magi!$J$1:$J$1407,"=Quaesitor (junior)")+COUNTIFS(Magi!$A$1:$A$1407,"="&amp;$A54,Magi!$D$1:$D$1407,"="&amp;I$18,Magi!$J$1:$J$1407,"=Presiding Quaesitor")</f>
        <v>0</v>
      </c>
      <c r="J54" s="2" t="n">
        <f aca="false">COUNTIFS(Magi!$A$1:$A$1407,"="&amp;$A54,Magi!$D$1:$D$1407,"="&amp;J$18,Magi!$J$1:$J$1407,"=Quaesitor")+COUNTIFS(Magi!$A$1:$A$1407,"="&amp;$A54,Magi!$D$1:$D$1407,"="&amp;J$18,Magi!$J$1:$J$1407,"=Quaesitor (junior)")+COUNTIFS(Magi!$A$1:$A$1407,"="&amp;$A54,Magi!$D$1:$D$1407,"="&amp;J$18,Magi!$J$1:$J$1407,"=Presiding Quaesitor")</f>
        <v>0</v>
      </c>
      <c r="K54" s="2" t="n">
        <f aca="false">COUNTIFS(Magi!$A$1:$A$1407,"="&amp;$A54,Magi!$D$1:$D$1407,"="&amp;K$18,Magi!$J$1:$J$1407,"=Quaesitor")+COUNTIFS(Magi!$A$1:$A$1407,"="&amp;$A54,Magi!$D$1:$D$1407,"="&amp;K$18,Magi!$J$1:$J$1407,"=Quaesitor (junior)")+COUNTIFS(Magi!$A$1:$A$1407,"="&amp;$A54,Magi!$D$1:$D$1407,"="&amp;K$18,Magi!$J$1:$J$1407,"=Presiding Quaesitor")</f>
        <v>0</v>
      </c>
      <c r="L54" s="2" t="n">
        <f aca="false">COUNTIFS(Magi!$A$1:$A$1407,"="&amp;$A54,Magi!$D$1:$D$1407,"="&amp;L$18,Magi!$J$1:$J$1407,"=Quaesitor")+COUNTIFS(Magi!$A$1:$A$1407,"="&amp;$A54,Magi!$D$1:$D$1407,"="&amp;L$18,Magi!$J$1:$J$1407,"=Quaesitor (junior)")+COUNTIFS(Magi!$A$1:$A$1407,"="&amp;$A54,Magi!$D$1:$D$1407,"="&amp;L$18,Magi!$J$1:$J$1407,"=Presiding Quaesitor")</f>
        <v>1</v>
      </c>
      <c r="M54" s="2" t="n">
        <f aca="false">COUNTIFS(Magi!$A$1:$A$1407,"="&amp;$A54,Magi!$D$1:$D$1407,"="&amp;M$18,Magi!$J$1:$J$1407,"=Quaesitor")+COUNTIFS(Magi!$A$1:$A$1407,"="&amp;$A54,Magi!$D$1:$D$1407,"="&amp;M$18,Magi!$J$1:$J$1407,"=Quaesitor (junior)")+COUNTIFS(Magi!$A$1:$A$1407,"="&amp;$A54,Magi!$D$1:$D$1407,"="&amp;M$18,Magi!$J$1:$J$1407,"=Presiding Quaesitor")</f>
        <v>0</v>
      </c>
      <c r="N54" s="2" t="n">
        <f aca="false">COUNTIFS(Magi!$A$1:$A$1407,"="&amp;$A54,Magi!$D$1:$D$1407,"="&amp;N$18,Magi!$J$1:$J$1407,"=Quaesitor")+COUNTIFS(Magi!$A$1:$A$1407,"="&amp;$A54,Magi!$D$1:$D$1407,"="&amp;N$18,Magi!$J$1:$J$1407,"=Quaesitor (junior)")+COUNTIFS(Magi!$A$1:$A$1407,"="&amp;$A54,Magi!$D$1:$D$1407,"="&amp;N$18,Magi!$J$1:$J$1407,"=Presiding Quaesitor")</f>
        <v>0</v>
      </c>
      <c r="O54" s="2" t="n">
        <f aca="false">COUNTIFS(Magi!$A$1:$A$1407,"="&amp;$A54,Magi!$D$1:$D$1407,"="&amp;O$18,Magi!$J$1:$J$1407,"=Quaesitor")+COUNTIFS(Magi!$A$1:$A$1407,"="&amp;$A54,Magi!$D$1:$D$1407,"="&amp;O$18,Magi!$J$1:$J$1407,"=Quaesitor (junior)")+COUNTIFS(Magi!$A$1:$A$1407,"="&amp;$A54,Magi!$D$1:$D$1407,"="&amp;O$18,Magi!$J$1:$J$1407,"=Presiding Quaesitor")</f>
        <v>0</v>
      </c>
      <c r="P54" s="2" t="n">
        <f aca="false">SUM(B54:O54)</f>
        <v>12</v>
      </c>
      <c r="Q54" s="1" t="n">
        <f aca="false">P19</f>
        <v>100</v>
      </c>
      <c r="R54" s="17" t="n">
        <f aca="false">P54/Q54</f>
        <v>0.12</v>
      </c>
      <c r="S54" s="1" t="n">
        <f aca="false">P54-G54</f>
        <v>5</v>
      </c>
    </row>
    <row r="55" customFormat="false" ht="12.8" hidden="false" customHeight="false" outlineLevel="0" collapsed="false">
      <c r="A55" s="2" t="s">
        <v>181</v>
      </c>
      <c r="B55" s="2" t="n">
        <f aca="false">COUNTIFS(Magi!$A$1:$A$1407,"="&amp;$A55,Magi!$D$1:$D$1407,"="&amp;B$18,Magi!$J$1:$J$1407,"=Quaesitor")+COUNTIFS(Magi!$A$1:$A$1407,"="&amp;$A55,Magi!$D$1:$D$1407,"="&amp;B$18,Magi!$J$1:$J$1407,"=Quaesitor (junior)")+COUNTIFS(Magi!$A$1:$A$1407,"="&amp;$A55,Magi!$D$1:$D$1407,"="&amp;B$18,Magi!$J$1:$J$1407,"=Presiding Quaesitor")</f>
        <v>0</v>
      </c>
      <c r="C55" s="2" t="n">
        <f aca="false">COUNTIFS(Magi!$A$1:$A$1407,"="&amp;$A55,Magi!$D$1:$D$1407,"="&amp;C$18,Magi!$J$1:$J$1407,"=Quaesitor")+COUNTIFS(Magi!$A$1:$A$1407,"="&amp;$A55,Magi!$D$1:$D$1407,"="&amp;C$18,Magi!$J$1:$J$1407,"=Quaesitor (junior)")+COUNTIFS(Magi!$A$1:$A$1407,"="&amp;$A55,Magi!$D$1:$D$1407,"="&amp;C$18,Magi!$J$1:$J$1407,"=Presiding Quaesitor")</f>
        <v>0</v>
      </c>
      <c r="D55" s="2" t="n">
        <f aca="false">COUNTIFS(Magi!$A$1:$A$1407,"="&amp;$A55,Magi!$D$1:$D$1407,"="&amp;D$18,Magi!$J$1:$J$1407,"=Quaesitor")+COUNTIFS(Magi!$A$1:$A$1407,"="&amp;$A55,Magi!$D$1:$D$1407,"="&amp;D$18,Magi!$J$1:$J$1407,"=Quaesitor (junior)")+COUNTIFS(Magi!$A$1:$A$1407,"="&amp;$A55,Magi!$D$1:$D$1407,"="&amp;D$18,Magi!$J$1:$J$1407,"=Presiding Quaesitor")</f>
        <v>0</v>
      </c>
      <c r="E55" s="2" t="n">
        <f aca="false">COUNTIFS(Magi!$A$1:$A$1407,"="&amp;$A55,Magi!$D$1:$D$1407,"="&amp;E$18,Magi!$J$1:$J$1407,"=Quaesitor")+COUNTIFS(Magi!$A$1:$A$1407,"="&amp;$A55,Magi!$D$1:$D$1407,"="&amp;E$18,Magi!$J$1:$J$1407,"=Quaesitor (junior)")+COUNTIFS(Magi!$A$1:$A$1407,"="&amp;$A55,Magi!$D$1:$D$1407,"="&amp;E$18,Magi!$J$1:$J$1407,"=Presiding Quaesitor")</f>
        <v>1</v>
      </c>
      <c r="F55" s="2" t="n">
        <f aca="false">COUNTIFS(Magi!$A$1:$A$1407,"="&amp;$A55,Magi!$D$1:$D$1407,"="&amp;F$18,Magi!$J$1:$J$1407,"=Quaesitor")+COUNTIFS(Magi!$A$1:$A$1407,"="&amp;$A55,Magi!$D$1:$D$1407,"="&amp;F$18,Magi!$J$1:$J$1407,"=Quaesitor (junior)")+COUNTIFS(Magi!$A$1:$A$1407,"="&amp;$A55,Magi!$D$1:$D$1407,"="&amp;F$18,Magi!$J$1:$J$1407,"=Presiding Quaesitor")</f>
        <v>0</v>
      </c>
      <c r="G55" s="2" t="n">
        <f aca="false">COUNTIFS(Magi!$A$1:$A$1407,"="&amp;$A55,Magi!$D$1:$D$1407,"="&amp;G$18,Magi!$J$1:$J$1407,"=Quaesitor")+COUNTIFS(Magi!$A$1:$A$1407,"="&amp;$A55,Magi!$D$1:$D$1407,"="&amp;G$18,Magi!$J$1:$J$1407,"=Quaesitor (junior)")+COUNTIFS(Magi!$A$1:$A$1407,"="&amp;$A55,Magi!$D$1:$D$1407,"="&amp;G$18,Magi!$J$1:$J$1407,"=Presiding Quaesitor")</f>
        <v>5</v>
      </c>
      <c r="H55" s="2" t="n">
        <f aca="false">COUNTIFS(Magi!$A$1:$A$1407,"="&amp;$A55,Magi!$D$1:$D$1407,"="&amp;H$18,Magi!$J$1:$J$1407,"=Quaesitor")+COUNTIFS(Magi!$A$1:$A$1407,"="&amp;$A55,Magi!$D$1:$D$1407,"="&amp;H$18,Magi!$J$1:$J$1407,"=Quaesitor (junior)")+COUNTIFS(Magi!$A$1:$A$1407,"="&amp;$A55,Magi!$D$1:$D$1407,"="&amp;H$18,Magi!$J$1:$J$1407,"=Presiding Quaesitor")</f>
        <v>0</v>
      </c>
      <c r="I55" s="2" t="n">
        <f aca="false">COUNTIFS(Magi!$A$1:$A$1407,"="&amp;$A55,Magi!$D$1:$D$1407,"="&amp;I$18,Magi!$J$1:$J$1407,"=Quaesitor")+COUNTIFS(Magi!$A$1:$A$1407,"="&amp;$A55,Magi!$D$1:$D$1407,"="&amp;I$18,Magi!$J$1:$J$1407,"=Quaesitor (junior)")+COUNTIFS(Magi!$A$1:$A$1407,"="&amp;$A55,Magi!$D$1:$D$1407,"="&amp;I$18,Magi!$J$1:$J$1407,"=Presiding Quaesitor")</f>
        <v>0</v>
      </c>
      <c r="J55" s="2" t="n">
        <f aca="false">COUNTIFS(Magi!$A$1:$A$1407,"="&amp;$A55,Magi!$D$1:$D$1407,"="&amp;J$18,Magi!$J$1:$J$1407,"=Quaesitor")+COUNTIFS(Magi!$A$1:$A$1407,"="&amp;$A55,Magi!$D$1:$D$1407,"="&amp;J$18,Magi!$J$1:$J$1407,"=Quaesitor (junior)")+COUNTIFS(Magi!$A$1:$A$1407,"="&amp;$A55,Magi!$D$1:$D$1407,"="&amp;J$18,Magi!$J$1:$J$1407,"=Presiding Quaesitor")</f>
        <v>1</v>
      </c>
      <c r="K55" s="2" t="n">
        <f aca="false">COUNTIFS(Magi!$A$1:$A$1407,"="&amp;$A55,Magi!$D$1:$D$1407,"="&amp;K$18,Magi!$J$1:$J$1407,"=Quaesitor")+COUNTIFS(Magi!$A$1:$A$1407,"="&amp;$A55,Magi!$D$1:$D$1407,"="&amp;K$18,Magi!$J$1:$J$1407,"=Quaesitor (junior)")+COUNTIFS(Magi!$A$1:$A$1407,"="&amp;$A55,Magi!$D$1:$D$1407,"="&amp;K$18,Magi!$J$1:$J$1407,"=Presiding Quaesitor")</f>
        <v>0</v>
      </c>
      <c r="L55" s="2" t="n">
        <f aca="false">COUNTIFS(Magi!$A$1:$A$1407,"="&amp;$A55,Magi!$D$1:$D$1407,"="&amp;L$18,Magi!$J$1:$J$1407,"=Quaesitor")+COUNTIFS(Magi!$A$1:$A$1407,"="&amp;$A55,Magi!$D$1:$D$1407,"="&amp;L$18,Magi!$J$1:$J$1407,"=Quaesitor (junior)")+COUNTIFS(Magi!$A$1:$A$1407,"="&amp;$A55,Magi!$D$1:$D$1407,"="&amp;L$18,Magi!$J$1:$J$1407,"=Presiding Quaesitor")</f>
        <v>0</v>
      </c>
      <c r="M55" s="2" t="n">
        <f aca="false">COUNTIFS(Magi!$A$1:$A$1407,"="&amp;$A55,Magi!$D$1:$D$1407,"="&amp;M$18,Magi!$J$1:$J$1407,"=Quaesitor")+COUNTIFS(Magi!$A$1:$A$1407,"="&amp;$A55,Magi!$D$1:$D$1407,"="&amp;M$18,Magi!$J$1:$J$1407,"=Quaesitor (junior)")+COUNTIFS(Magi!$A$1:$A$1407,"="&amp;$A55,Magi!$D$1:$D$1407,"="&amp;M$18,Magi!$J$1:$J$1407,"=Presiding Quaesitor")</f>
        <v>0</v>
      </c>
      <c r="N55" s="2" t="n">
        <f aca="false">COUNTIFS(Magi!$A$1:$A$1407,"="&amp;$A55,Magi!$D$1:$D$1407,"="&amp;N$18,Magi!$J$1:$J$1407,"=Quaesitor")+COUNTIFS(Magi!$A$1:$A$1407,"="&amp;$A55,Magi!$D$1:$D$1407,"="&amp;N$18,Magi!$J$1:$J$1407,"=Quaesitor (junior)")+COUNTIFS(Magi!$A$1:$A$1407,"="&amp;$A55,Magi!$D$1:$D$1407,"="&amp;N$18,Magi!$J$1:$J$1407,"=Presiding Quaesitor")</f>
        <v>0</v>
      </c>
      <c r="O55" s="2" t="n">
        <f aca="false">COUNTIFS(Magi!$A$1:$A$1407,"="&amp;$A55,Magi!$D$1:$D$1407,"="&amp;O$18,Magi!$J$1:$J$1407,"=Quaesitor")+COUNTIFS(Magi!$A$1:$A$1407,"="&amp;$A55,Magi!$D$1:$D$1407,"="&amp;O$18,Magi!$J$1:$J$1407,"=Quaesitor (junior)")+COUNTIFS(Magi!$A$1:$A$1407,"="&amp;$A55,Magi!$D$1:$D$1407,"="&amp;O$18,Magi!$J$1:$J$1407,"=Presiding Quaesitor")</f>
        <v>0</v>
      </c>
      <c r="P55" s="2" t="n">
        <f aca="false">SUM(B55:O55)</f>
        <v>7</v>
      </c>
      <c r="Q55" s="1" t="n">
        <f aca="false">P20</f>
        <v>77</v>
      </c>
      <c r="R55" s="17" t="n">
        <f aca="false">P55/Q55</f>
        <v>0.0909090909090909</v>
      </c>
      <c r="S55" s="1" t="n">
        <f aca="false">P55-G55</f>
        <v>2</v>
      </c>
    </row>
    <row r="56" customFormat="false" ht="12.8" hidden="false" customHeight="false" outlineLevel="0" collapsed="false">
      <c r="A56" s="2" t="s">
        <v>293</v>
      </c>
      <c r="B56" s="2" t="n">
        <f aca="false">COUNTIFS(Magi!$A$1:$A$1407,"="&amp;$A56,Magi!$D$1:$D$1407,"="&amp;B$18,Magi!$J$1:$J$1407,"=Quaesitor")+COUNTIFS(Magi!$A$1:$A$1407,"="&amp;$A56,Magi!$D$1:$D$1407,"="&amp;B$18,Magi!$J$1:$J$1407,"=Quaesitor (junior)")+COUNTIFS(Magi!$A$1:$A$1407,"="&amp;$A56,Magi!$D$1:$D$1407,"="&amp;B$18,Magi!$J$1:$J$1407,"=Presiding Quaesitor")</f>
        <v>0</v>
      </c>
      <c r="C56" s="2" t="n">
        <f aca="false">COUNTIFS(Magi!$A$1:$A$1407,"="&amp;$A56,Magi!$D$1:$D$1407,"="&amp;C$18,Magi!$J$1:$J$1407,"=Quaesitor")+COUNTIFS(Magi!$A$1:$A$1407,"="&amp;$A56,Magi!$D$1:$D$1407,"="&amp;C$18,Magi!$J$1:$J$1407,"=Quaesitor (junior)")+COUNTIFS(Magi!$A$1:$A$1407,"="&amp;$A56,Magi!$D$1:$D$1407,"="&amp;C$18,Magi!$J$1:$J$1407,"=Presiding Quaesitor")</f>
        <v>0</v>
      </c>
      <c r="D56" s="2" t="n">
        <f aca="false">COUNTIFS(Magi!$A$1:$A$1407,"="&amp;$A56,Magi!$D$1:$D$1407,"="&amp;D$18,Magi!$J$1:$J$1407,"=Quaesitor")+COUNTIFS(Magi!$A$1:$A$1407,"="&amp;$A56,Magi!$D$1:$D$1407,"="&amp;D$18,Magi!$J$1:$J$1407,"=Quaesitor (junior)")+COUNTIFS(Magi!$A$1:$A$1407,"="&amp;$A56,Magi!$D$1:$D$1407,"="&amp;D$18,Magi!$J$1:$J$1407,"=Presiding Quaesitor")</f>
        <v>1</v>
      </c>
      <c r="E56" s="2" t="n">
        <f aca="false">COUNTIFS(Magi!$A$1:$A$1407,"="&amp;$A56,Magi!$D$1:$D$1407,"="&amp;E$18,Magi!$J$1:$J$1407,"=Quaesitor")+COUNTIFS(Magi!$A$1:$A$1407,"="&amp;$A56,Magi!$D$1:$D$1407,"="&amp;E$18,Magi!$J$1:$J$1407,"=Quaesitor (junior)")+COUNTIFS(Magi!$A$1:$A$1407,"="&amp;$A56,Magi!$D$1:$D$1407,"="&amp;E$18,Magi!$J$1:$J$1407,"=Presiding Quaesitor")</f>
        <v>0</v>
      </c>
      <c r="F56" s="2" t="n">
        <f aca="false">COUNTIFS(Magi!$A$1:$A$1407,"="&amp;$A56,Magi!$D$1:$D$1407,"="&amp;F$18,Magi!$J$1:$J$1407,"=Quaesitor")+COUNTIFS(Magi!$A$1:$A$1407,"="&amp;$A56,Magi!$D$1:$D$1407,"="&amp;F$18,Magi!$J$1:$J$1407,"=Quaesitor (junior)")+COUNTIFS(Magi!$A$1:$A$1407,"="&amp;$A56,Magi!$D$1:$D$1407,"="&amp;F$18,Magi!$J$1:$J$1407,"=Presiding Quaesitor")</f>
        <v>1</v>
      </c>
      <c r="G56" s="2" t="n">
        <f aca="false">COUNTIFS(Magi!$A$1:$A$1407,"="&amp;$A56,Magi!$D$1:$D$1407,"="&amp;G$18,Magi!$J$1:$J$1407,"=Quaesitor")+COUNTIFS(Magi!$A$1:$A$1407,"="&amp;$A56,Magi!$D$1:$D$1407,"="&amp;G$18,Magi!$J$1:$J$1407,"=Quaesitor (junior)")+COUNTIFS(Magi!$A$1:$A$1407,"="&amp;$A56,Magi!$D$1:$D$1407,"="&amp;G$18,Magi!$J$1:$J$1407,"=Presiding Quaesitor")</f>
        <v>9</v>
      </c>
      <c r="H56" s="2" t="n">
        <f aca="false">COUNTIFS(Magi!$A$1:$A$1407,"="&amp;$A56,Magi!$D$1:$D$1407,"="&amp;H$18,Magi!$J$1:$J$1407,"=Quaesitor")+COUNTIFS(Magi!$A$1:$A$1407,"="&amp;$A56,Magi!$D$1:$D$1407,"="&amp;H$18,Magi!$J$1:$J$1407,"=Quaesitor (junior)")+COUNTIFS(Magi!$A$1:$A$1407,"="&amp;$A56,Magi!$D$1:$D$1407,"="&amp;H$18,Magi!$J$1:$J$1407,"=Presiding Quaesitor")</f>
        <v>0</v>
      </c>
      <c r="I56" s="2" t="n">
        <f aca="false">COUNTIFS(Magi!$A$1:$A$1407,"="&amp;$A56,Magi!$D$1:$D$1407,"="&amp;I$18,Magi!$J$1:$J$1407,"=Quaesitor")+COUNTIFS(Magi!$A$1:$A$1407,"="&amp;$A56,Magi!$D$1:$D$1407,"="&amp;I$18,Magi!$J$1:$J$1407,"=Quaesitor (junior)")+COUNTIFS(Magi!$A$1:$A$1407,"="&amp;$A56,Magi!$D$1:$D$1407,"="&amp;I$18,Magi!$J$1:$J$1407,"=Presiding Quaesitor")</f>
        <v>0</v>
      </c>
      <c r="J56" s="2" t="n">
        <f aca="false">COUNTIFS(Magi!$A$1:$A$1407,"="&amp;$A56,Magi!$D$1:$D$1407,"="&amp;J$18,Magi!$J$1:$J$1407,"=Quaesitor")+COUNTIFS(Magi!$A$1:$A$1407,"="&amp;$A56,Magi!$D$1:$D$1407,"="&amp;J$18,Magi!$J$1:$J$1407,"=Quaesitor (junior)")+COUNTIFS(Magi!$A$1:$A$1407,"="&amp;$A56,Magi!$D$1:$D$1407,"="&amp;J$18,Magi!$J$1:$J$1407,"=Presiding Quaesitor")</f>
        <v>0</v>
      </c>
      <c r="K56" s="2" t="n">
        <f aca="false">COUNTIFS(Magi!$A$1:$A$1407,"="&amp;$A56,Magi!$D$1:$D$1407,"="&amp;K$18,Magi!$J$1:$J$1407,"=Quaesitor")+COUNTIFS(Magi!$A$1:$A$1407,"="&amp;$A56,Magi!$D$1:$D$1407,"="&amp;K$18,Magi!$J$1:$J$1407,"=Quaesitor (junior)")+COUNTIFS(Magi!$A$1:$A$1407,"="&amp;$A56,Magi!$D$1:$D$1407,"="&amp;K$18,Magi!$J$1:$J$1407,"=Presiding Quaesitor")</f>
        <v>0</v>
      </c>
      <c r="L56" s="2" t="n">
        <f aca="false">COUNTIFS(Magi!$A$1:$A$1407,"="&amp;$A56,Magi!$D$1:$D$1407,"="&amp;L$18,Magi!$J$1:$J$1407,"=Quaesitor")+COUNTIFS(Magi!$A$1:$A$1407,"="&amp;$A56,Magi!$D$1:$D$1407,"="&amp;L$18,Magi!$J$1:$J$1407,"=Quaesitor (junior)")+COUNTIFS(Magi!$A$1:$A$1407,"="&amp;$A56,Magi!$D$1:$D$1407,"="&amp;L$18,Magi!$J$1:$J$1407,"=Presiding Quaesitor")</f>
        <v>0</v>
      </c>
      <c r="M56" s="2" t="n">
        <f aca="false">COUNTIFS(Magi!$A$1:$A$1407,"="&amp;$A56,Magi!$D$1:$D$1407,"="&amp;M$18,Magi!$J$1:$J$1407,"=Quaesitor")+COUNTIFS(Magi!$A$1:$A$1407,"="&amp;$A56,Magi!$D$1:$D$1407,"="&amp;M$18,Magi!$J$1:$J$1407,"=Quaesitor (junior)")+COUNTIFS(Magi!$A$1:$A$1407,"="&amp;$A56,Magi!$D$1:$D$1407,"="&amp;M$18,Magi!$J$1:$J$1407,"=Presiding Quaesitor")</f>
        <v>0</v>
      </c>
      <c r="N56" s="2" t="n">
        <f aca="false">COUNTIFS(Magi!$A$1:$A$1407,"="&amp;$A56,Magi!$D$1:$D$1407,"="&amp;N$18,Magi!$J$1:$J$1407,"=Quaesitor")+COUNTIFS(Magi!$A$1:$A$1407,"="&amp;$A56,Magi!$D$1:$D$1407,"="&amp;N$18,Magi!$J$1:$J$1407,"=Quaesitor (junior)")+COUNTIFS(Magi!$A$1:$A$1407,"="&amp;$A56,Magi!$D$1:$D$1407,"="&amp;N$18,Magi!$J$1:$J$1407,"=Presiding Quaesitor")</f>
        <v>0</v>
      </c>
      <c r="O56" s="2" t="n">
        <f aca="false">COUNTIFS(Magi!$A$1:$A$1407,"="&amp;$A56,Magi!$D$1:$D$1407,"="&amp;O$18,Magi!$J$1:$J$1407,"=Quaesitor")+COUNTIFS(Magi!$A$1:$A$1407,"="&amp;$A56,Magi!$D$1:$D$1407,"="&amp;O$18,Magi!$J$1:$J$1407,"=Quaesitor (junior)")+COUNTIFS(Magi!$A$1:$A$1407,"="&amp;$A56,Magi!$D$1:$D$1407,"="&amp;O$18,Magi!$J$1:$J$1407,"=Presiding Quaesitor")</f>
        <v>0</v>
      </c>
      <c r="P56" s="2" t="n">
        <f aca="false">SUM(B56:O56)</f>
        <v>11</v>
      </c>
      <c r="Q56" s="1" t="n">
        <f aca="false">P21</f>
        <v>106</v>
      </c>
      <c r="R56" s="17" t="n">
        <f aca="false">P56/Q56</f>
        <v>0.10377358490566</v>
      </c>
      <c r="S56" s="1" t="n">
        <f aca="false">P56-G56</f>
        <v>2</v>
      </c>
    </row>
    <row r="57" customFormat="false" ht="12.8" hidden="false" customHeight="false" outlineLevel="0" collapsed="false">
      <c r="A57" s="2" t="s">
        <v>413</v>
      </c>
      <c r="B57" s="2" t="n">
        <f aca="false">COUNTIFS(Magi!$A$1:$A$1407,"="&amp;$A57,Magi!$D$1:$D$1407,"="&amp;B$18,Magi!$J$1:$J$1407,"=Quaesitor")+COUNTIFS(Magi!$A$1:$A$1407,"="&amp;$A57,Magi!$D$1:$D$1407,"="&amp;B$18,Magi!$J$1:$J$1407,"=Quaesitor (junior)")+COUNTIFS(Magi!$A$1:$A$1407,"="&amp;$A57,Magi!$D$1:$D$1407,"="&amp;B$18,Magi!$J$1:$J$1407,"=Presiding Quaesitor")</f>
        <v>0</v>
      </c>
      <c r="C57" s="2" t="n">
        <f aca="false">COUNTIFS(Magi!$A$1:$A$1407,"="&amp;$A57,Magi!$D$1:$D$1407,"="&amp;C$18,Magi!$J$1:$J$1407,"=Quaesitor")+COUNTIFS(Magi!$A$1:$A$1407,"="&amp;$A57,Magi!$D$1:$D$1407,"="&amp;C$18,Magi!$J$1:$J$1407,"=Quaesitor (junior)")+COUNTIFS(Magi!$A$1:$A$1407,"="&amp;$A57,Magi!$D$1:$D$1407,"="&amp;C$18,Magi!$J$1:$J$1407,"=Presiding Quaesitor")</f>
        <v>0</v>
      </c>
      <c r="D57" s="2" t="n">
        <f aca="false">COUNTIFS(Magi!$A$1:$A$1407,"="&amp;$A57,Magi!$D$1:$D$1407,"="&amp;D$18,Magi!$J$1:$J$1407,"=Quaesitor")+COUNTIFS(Magi!$A$1:$A$1407,"="&amp;$A57,Magi!$D$1:$D$1407,"="&amp;D$18,Magi!$J$1:$J$1407,"=Quaesitor (junior)")+COUNTIFS(Magi!$A$1:$A$1407,"="&amp;$A57,Magi!$D$1:$D$1407,"="&amp;D$18,Magi!$J$1:$J$1407,"=Presiding Quaesitor")</f>
        <v>1</v>
      </c>
      <c r="E57" s="2" t="n">
        <f aca="false">COUNTIFS(Magi!$A$1:$A$1407,"="&amp;$A57,Magi!$D$1:$D$1407,"="&amp;E$18,Magi!$J$1:$J$1407,"=Quaesitor")+COUNTIFS(Magi!$A$1:$A$1407,"="&amp;$A57,Magi!$D$1:$D$1407,"="&amp;E$18,Magi!$J$1:$J$1407,"=Quaesitor (junior)")+COUNTIFS(Magi!$A$1:$A$1407,"="&amp;$A57,Magi!$D$1:$D$1407,"="&amp;E$18,Magi!$J$1:$J$1407,"=Presiding Quaesitor")</f>
        <v>0</v>
      </c>
      <c r="F57" s="2" t="n">
        <f aca="false">COUNTIFS(Magi!$A$1:$A$1407,"="&amp;$A57,Magi!$D$1:$D$1407,"="&amp;F$18,Magi!$J$1:$J$1407,"=Quaesitor")+COUNTIFS(Magi!$A$1:$A$1407,"="&amp;$A57,Magi!$D$1:$D$1407,"="&amp;F$18,Magi!$J$1:$J$1407,"=Quaesitor (junior)")+COUNTIFS(Magi!$A$1:$A$1407,"="&amp;$A57,Magi!$D$1:$D$1407,"="&amp;F$18,Magi!$J$1:$J$1407,"=Presiding Quaesitor")</f>
        <v>0</v>
      </c>
      <c r="G57" s="2" t="n">
        <f aca="false">COUNTIFS(Magi!$A$1:$A$1407,"="&amp;$A57,Magi!$D$1:$D$1407,"="&amp;G$18,Magi!$J$1:$J$1407,"=Quaesitor")+COUNTIFS(Magi!$A$1:$A$1407,"="&amp;$A57,Magi!$D$1:$D$1407,"="&amp;G$18,Magi!$J$1:$J$1407,"=Quaesitor (junior)")+COUNTIFS(Magi!$A$1:$A$1407,"="&amp;$A57,Magi!$D$1:$D$1407,"="&amp;G$18,Magi!$J$1:$J$1407,"=Presiding Quaesitor")</f>
        <v>3</v>
      </c>
      <c r="H57" s="2" t="n">
        <f aca="false">COUNTIFS(Magi!$A$1:$A$1407,"="&amp;$A57,Magi!$D$1:$D$1407,"="&amp;H$18,Magi!$J$1:$J$1407,"=Quaesitor")+COUNTIFS(Magi!$A$1:$A$1407,"="&amp;$A57,Magi!$D$1:$D$1407,"="&amp;H$18,Magi!$J$1:$J$1407,"=Quaesitor (junior)")+COUNTIFS(Magi!$A$1:$A$1407,"="&amp;$A57,Magi!$D$1:$D$1407,"="&amp;H$18,Magi!$J$1:$J$1407,"=Presiding Quaesitor")</f>
        <v>1</v>
      </c>
      <c r="I57" s="2" t="n">
        <f aca="false">COUNTIFS(Magi!$A$1:$A$1407,"="&amp;$A57,Magi!$D$1:$D$1407,"="&amp;I$18,Magi!$J$1:$J$1407,"=Quaesitor")+COUNTIFS(Magi!$A$1:$A$1407,"="&amp;$A57,Magi!$D$1:$D$1407,"="&amp;I$18,Magi!$J$1:$J$1407,"=Quaesitor (junior)")+COUNTIFS(Magi!$A$1:$A$1407,"="&amp;$A57,Magi!$D$1:$D$1407,"="&amp;I$18,Magi!$J$1:$J$1407,"=Presiding Quaesitor")</f>
        <v>0</v>
      </c>
      <c r="J57" s="2" t="n">
        <f aca="false">COUNTIFS(Magi!$A$1:$A$1407,"="&amp;$A57,Magi!$D$1:$D$1407,"="&amp;J$18,Magi!$J$1:$J$1407,"=Quaesitor")+COUNTIFS(Magi!$A$1:$A$1407,"="&amp;$A57,Magi!$D$1:$D$1407,"="&amp;J$18,Magi!$J$1:$J$1407,"=Quaesitor (junior)")+COUNTIFS(Magi!$A$1:$A$1407,"="&amp;$A57,Magi!$D$1:$D$1407,"="&amp;J$18,Magi!$J$1:$J$1407,"=Presiding Quaesitor")</f>
        <v>0</v>
      </c>
      <c r="K57" s="2" t="n">
        <f aca="false">COUNTIFS(Magi!$A$1:$A$1407,"="&amp;$A57,Magi!$D$1:$D$1407,"="&amp;K$18,Magi!$J$1:$J$1407,"=Quaesitor")+COUNTIFS(Magi!$A$1:$A$1407,"="&amp;$A57,Magi!$D$1:$D$1407,"="&amp;K$18,Magi!$J$1:$J$1407,"=Quaesitor (junior)")+COUNTIFS(Magi!$A$1:$A$1407,"="&amp;$A57,Magi!$D$1:$D$1407,"="&amp;K$18,Magi!$J$1:$J$1407,"=Presiding Quaesitor")</f>
        <v>0</v>
      </c>
      <c r="L57" s="2" t="n">
        <f aca="false">COUNTIFS(Magi!$A$1:$A$1407,"="&amp;$A57,Magi!$D$1:$D$1407,"="&amp;L$18,Magi!$J$1:$J$1407,"=Quaesitor")+COUNTIFS(Magi!$A$1:$A$1407,"="&amp;$A57,Magi!$D$1:$D$1407,"="&amp;L$18,Magi!$J$1:$J$1407,"=Quaesitor (junior)")+COUNTIFS(Magi!$A$1:$A$1407,"="&amp;$A57,Magi!$D$1:$D$1407,"="&amp;L$18,Magi!$J$1:$J$1407,"=Presiding Quaesitor")</f>
        <v>0</v>
      </c>
      <c r="M57" s="2" t="n">
        <f aca="false">COUNTIFS(Magi!$A$1:$A$1407,"="&amp;$A57,Magi!$D$1:$D$1407,"="&amp;M$18,Magi!$J$1:$J$1407,"=Quaesitor")+COUNTIFS(Magi!$A$1:$A$1407,"="&amp;$A57,Magi!$D$1:$D$1407,"="&amp;M$18,Magi!$J$1:$J$1407,"=Quaesitor (junior)")+COUNTIFS(Magi!$A$1:$A$1407,"="&amp;$A57,Magi!$D$1:$D$1407,"="&amp;M$18,Magi!$J$1:$J$1407,"=Presiding Quaesitor")</f>
        <v>0</v>
      </c>
      <c r="N57" s="2" t="n">
        <f aca="false">COUNTIFS(Magi!$A$1:$A$1407,"="&amp;$A57,Magi!$D$1:$D$1407,"="&amp;N$18,Magi!$J$1:$J$1407,"=Quaesitor")+COUNTIFS(Magi!$A$1:$A$1407,"="&amp;$A57,Magi!$D$1:$D$1407,"="&amp;N$18,Magi!$J$1:$J$1407,"=Quaesitor (junior)")+COUNTIFS(Magi!$A$1:$A$1407,"="&amp;$A57,Magi!$D$1:$D$1407,"="&amp;N$18,Magi!$J$1:$J$1407,"=Presiding Quaesitor")</f>
        <v>0</v>
      </c>
      <c r="O57" s="2" t="n">
        <f aca="false">COUNTIFS(Magi!$A$1:$A$1407,"="&amp;$A57,Magi!$D$1:$D$1407,"="&amp;O$18,Magi!$J$1:$J$1407,"=Quaesitor")+COUNTIFS(Magi!$A$1:$A$1407,"="&amp;$A57,Magi!$D$1:$D$1407,"="&amp;O$18,Magi!$J$1:$J$1407,"=Quaesitor (junior)")+COUNTIFS(Magi!$A$1:$A$1407,"="&amp;$A57,Magi!$D$1:$D$1407,"="&amp;O$18,Magi!$J$1:$J$1407,"=Presiding Quaesitor")</f>
        <v>0</v>
      </c>
      <c r="P57" s="2" t="n">
        <f aca="false">SUM(B57:O57)</f>
        <v>5</v>
      </c>
      <c r="Q57" s="1" t="n">
        <f aca="false">P22</f>
        <v>59</v>
      </c>
      <c r="R57" s="17" t="n">
        <f aca="false">P57/Q57</f>
        <v>0.0847457627118644</v>
      </c>
      <c r="S57" s="1" t="n">
        <f aca="false">P57-G57</f>
        <v>2</v>
      </c>
    </row>
    <row r="58" customFormat="false" ht="12.8" hidden="false" customHeight="false" outlineLevel="0" collapsed="false">
      <c r="A58" s="2" t="s">
        <v>513</v>
      </c>
      <c r="B58" s="2" t="n">
        <f aca="false">COUNTIFS(Magi!$A$1:$A$1407,"="&amp;$A58,Magi!$D$1:$D$1407,"="&amp;B$18,Magi!$J$1:$J$1407,"=Quaesitor")+COUNTIFS(Magi!$A$1:$A$1407,"="&amp;$A58,Magi!$D$1:$D$1407,"="&amp;B$18,Magi!$J$1:$J$1407,"=Quaesitor (junior)")+COUNTIFS(Magi!$A$1:$A$1407,"="&amp;$A58,Magi!$D$1:$D$1407,"="&amp;B$18,Magi!$J$1:$J$1407,"=Presiding Quaesitor")</f>
        <v>1</v>
      </c>
      <c r="C58" s="2" t="n">
        <f aca="false">COUNTIFS(Magi!$A$1:$A$1407,"="&amp;$A58,Magi!$D$1:$D$1407,"="&amp;C$18,Magi!$J$1:$J$1407,"=Quaesitor")+COUNTIFS(Magi!$A$1:$A$1407,"="&amp;$A58,Magi!$D$1:$D$1407,"="&amp;C$18,Magi!$J$1:$J$1407,"=Quaesitor (junior)")+COUNTIFS(Magi!$A$1:$A$1407,"="&amp;$A58,Magi!$D$1:$D$1407,"="&amp;C$18,Magi!$J$1:$J$1407,"=Presiding Quaesitor")</f>
        <v>0</v>
      </c>
      <c r="D58" s="2" t="n">
        <f aca="false">COUNTIFS(Magi!$A$1:$A$1407,"="&amp;$A58,Magi!$D$1:$D$1407,"="&amp;D$18,Magi!$J$1:$J$1407,"=Quaesitor")+COUNTIFS(Magi!$A$1:$A$1407,"="&amp;$A58,Magi!$D$1:$D$1407,"="&amp;D$18,Magi!$J$1:$J$1407,"=Quaesitor (junior)")+COUNTIFS(Magi!$A$1:$A$1407,"="&amp;$A58,Magi!$D$1:$D$1407,"="&amp;D$18,Magi!$J$1:$J$1407,"=Presiding Quaesitor")</f>
        <v>0</v>
      </c>
      <c r="E58" s="2" t="n">
        <f aca="false">COUNTIFS(Magi!$A$1:$A$1407,"="&amp;$A58,Magi!$D$1:$D$1407,"="&amp;E$18,Magi!$J$1:$J$1407,"=Quaesitor")+COUNTIFS(Magi!$A$1:$A$1407,"="&amp;$A58,Magi!$D$1:$D$1407,"="&amp;E$18,Magi!$J$1:$J$1407,"=Quaesitor (junior)")+COUNTIFS(Magi!$A$1:$A$1407,"="&amp;$A58,Magi!$D$1:$D$1407,"="&amp;E$18,Magi!$J$1:$J$1407,"=Presiding Quaesitor")</f>
        <v>1</v>
      </c>
      <c r="F58" s="2" t="n">
        <f aca="false">COUNTIFS(Magi!$A$1:$A$1407,"="&amp;$A58,Magi!$D$1:$D$1407,"="&amp;F$18,Magi!$J$1:$J$1407,"=Quaesitor")+COUNTIFS(Magi!$A$1:$A$1407,"="&amp;$A58,Magi!$D$1:$D$1407,"="&amp;F$18,Magi!$J$1:$J$1407,"=Quaesitor (junior)")+COUNTIFS(Magi!$A$1:$A$1407,"="&amp;$A58,Magi!$D$1:$D$1407,"="&amp;F$18,Magi!$J$1:$J$1407,"=Presiding Quaesitor")</f>
        <v>0</v>
      </c>
      <c r="G58" s="2" t="n">
        <f aca="false">COUNTIFS(Magi!$A$1:$A$1407,"="&amp;$A58,Magi!$D$1:$D$1407,"="&amp;G$18,Magi!$J$1:$J$1407,"=Quaesitor")+COUNTIFS(Magi!$A$1:$A$1407,"="&amp;$A58,Magi!$D$1:$D$1407,"="&amp;G$18,Magi!$J$1:$J$1407,"=Quaesitor (junior)")+COUNTIFS(Magi!$A$1:$A$1407,"="&amp;$A58,Magi!$D$1:$D$1407,"="&amp;G$18,Magi!$J$1:$J$1407,"=Presiding Quaesitor")</f>
        <v>3</v>
      </c>
      <c r="H58" s="2" t="n">
        <f aca="false">COUNTIFS(Magi!$A$1:$A$1407,"="&amp;$A58,Magi!$D$1:$D$1407,"="&amp;H$18,Magi!$J$1:$J$1407,"=Quaesitor")+COUNTIFS(Magi!$A$1:$A$1407,"="&amp;$A58,Magi!$D$1:$D$1407,"="&amp;H$18,Magi!$J$1:$J$1407,"=Quaesitor (junior)")+COUNTIFS(Magi!$A$1:$A$1407,"="&amp;$A58,Magi!$D$1:$D$1407,"="&amp;H$18,Magi!$J$1:$J$1407,"=Presiding Quaesitor")</f>
        <v>0</v>
      </c>
      <c r="I58" s="2" t="n">
        <f aca="false">COUNTIFS(Magi!$A$1:$A$1407,"="&amp;$A58,Magi!$D$1:$D$1407,"="&amp;I$18,Magi!$J$1:$J$1407,"=Quaesitor")+COUNTIFS(Magi!$A$1:$A$1407,"="&amp;$A58,Magi!$D$1:$D$1407,"="&amp;I$18,Magi!$J$1:$J$1407,"=Quaesitor (junior)")+COUNTIFS(Magi!$A$1:$A$1407,"="&amp;$A58,Magi!$D$1:$D$1407,"="&amp;I$18,Magi!$J$1:$J$1407,"=Presiding Quaesitor")</f>
        <v>0</v>
      </c>
      <c r="J58" s="2" t="n">
        <f aca="false">COUNTIFS(Magi!$A$1:$A$1407,"="&amp;$A58,Magi!$D$1:$D$1407,"="&amp;J$18,Magi!$J$1:$J$1407,"=Quaesitor")+COUNTIFS(Magi!$A$1:$A$1407,"="&amp;$A58,Magi!$D$1:$D$1407,"="&amp;J$18,Magi!$J$1:$J$1407,"=Quaesitor (junior)")+COUNTIFS(Magi!$A$1:$A$1407,"="&amp;$A58,Magi!$D$1:$D$1407,"="&amp;J$18,Magi!$J$1:$J$1407,"=Presiding Quaesitor")</f>
        <v>1</v>
      </c>
      <c r="K58" s="2" t="n">
        <f aca="false">COUNTIFS(Magi!$A$1:$A$1407,"="&amp;$A58,Magi!$D$1:$D$1407,"="&amp;K$18,Magi!$J$1:$J$1407,"=Quaesitor")+COUNTIFS(Magi!$A$1:$A$1407,"="&amp;$A58,Magi!$D$1:$D$1407,"="&amp;K$18,Magi!$J$1:$J$1407,"=Quaesitor (junior)")+COUNTIFS(Magi!$A$1:$A$1407,"="&amp;$A58,Magi!$D$1:$D$1407,"="&amp;K$18,Magi!$J$1:$J$1407,"=Presiding Quaesitor")</f>
        <v>0</v>
      </c>
      <c r="L58" s="2" t="n">
        <f aca="false">COUNTIFS(Magi!$A$1:$A$1407,"="&amp;$A58,Magi!$D$1:$D$1407,"="&amp;L$18,Magi!$J$1:$J$1407,"=Quaesitor")+COUNTIFS(Magi!$A$1:$A$1407,"="&amp;$A58,Magi!$D$1:$D$1407,"="&amp;L$18,Magi!$J$1:$J$1407,"=Quaesitor (junior)")+COUNTIFS(Magi!$A$1:$A$1407,"="&amp;$A58,Magi!$D$1:$D$1407,"="&amp;L$18,Magi!$J$1:$J$1407,"=Presiding Quaesitor")</f>
        <v>0</v>
      </c>
      <c r="M58" s="2" t="n">
        <f aca="false">COUNTIFS(Magi!$A$1:$A$1407,"="&amp;$A58,Magi!$D$1:$D$1407,"="&amp;M$18,Magi!$J$1:$J$1407,"=Quaesitor")+COUNTIFS(Magi!$A$1:$A$1407,"="&amp;$A58,Magi!$D$1:$D$1407,"="&amp;M$18,Magi!$J$1:$J$1407,"=Quaesitor (junior)")+COUNTIFS(Magi!$A$1:$A$1407,"="&amp;$A58,Magi!$D$1:$D$1407,"="&amp;M$18,Magi!$J$1:$J$1407,"=Presiding Quaesitor")</f>
        <v>0</v>
      </c>
      <c r="N58" s="2" t="n">
        <f aca="false">COUNTIFS(Magi!$A$1:$A$1407,"="&amp;$A58,Magi!$D$1:$D$1407,"="&amp;N$18,Magi!$J$1:$J$1407,"=Quaesitor")+COUNTIFS(Magi!$A$1:$A$1407,"="&amp;$A58,Magi!$D$1:$D$1407,"="&amp;N$18,Magi!$J$1:$J$1407,"=Quaesitor (junior)")+COUNTIFS(Magi!$A$1:$A$1407,"="&amp;$A58,Magi!$D$1:$D$1407,"="&amp;N$18,Magi!$J$1:$J$1407,"=Presiding Quaesitor")</f>
        <v>0</v>
      </c>
      <c r="O58" s="2" t="n">
        <f aca="false">COUNTIFS(Magi!$A$1:$A$1407,"="&amp;$A58,Magi!$D$1:$D$1407,"="&amp;O$18,Magi!$J$1:$J$1407,"=Quaesitor")+COUNTIFS(Magi!$A$1:$A$1407,"="&amp;$A58,Magi!$D$1:$D$1407,"="&amp;O$18,Magi!$J$1:$J$1407,"=Quaesitor (junior)")+COUNTIFS(Magi!$A$1:$A$1407,"="&amp;$A58,Magi!$D$1:$D$1407,"="&amp;O$18,Magi!$J$1:$J$1407,"=Presiding Quaesitor")</f>
        <v>0</v>
      </c>
      <c r="P58" s="2" t="n">
        <f aca="false">SUM(B58:O58)</f>
        <v>6</v>
      </c>
      <c r="Q58" s="1" t="n">
        <f aca="false">P23</f>
        <v>100</v>
      </c>
      <c r="R58" s="17" t="n">
        <f aca="false">P58/Q58</f>
        <v>0.06</v>
      </c>
      <c r="S58" s="1" t="n">
        <f aca="false">P58-G58</f>
        <v>3</v>
      </c>
    </row>
    <row r="59" customFormat="false" ht="12.8" hidden="false" customHeight="false" outlineLevel="0" collapsed="false">
      <c r="A59" s="2" t="s">
        <v>572</v>
      </c>
      <c r="B59" s="2" t="n">
        <f aca="false">COUNTIFS(Magi!$A$1:$A$1407,"="&amp;$A59,Magi!$D$1:$D$1407,"="&amp;B$18,Magi!$J$1:$J$1407,"=Quaesitor")+COUNTIFS(Magi!$A$1:$A$1407,"="&amp;$A59,Magi!$D$1:$D$1407,"="&amp;B$18,Magi!$J$1:$J$1407,"=Quaesitor (junior)")+COUNTIFS(Magi!$A$1:$A$1407,"="&amp;$A59,Magi!$D$1:$D$1407,"="&amp;B$18,Magi!$J$1:$J$1407,"=Presiding Quaesitor")</f>
        <v>0</v>
      </c>
      <c r="C59" s="2" t="n">
        <f aca="false">COUNTIFS(Magi!$A$1:$A$1407,"="&amp;$A59,Magi!$D$1:$D$1407,"="&amp;C$18,Magi!$J$1:$J$1407,"=Quaesitor")+COUNTIFS(Magi!$A$1:$A$1407,"="&amp;$A59,Magi!$D$1:$D$1407,"="&amp;C$18,Magi!$J$1:$J$1407,"=Quaesitor (junior)")+COUNTIFS(Magi!$A$1:$A$1407,"="&amp;$A59,Magi!$D$1:$D$1407,"="&amp;C$18,Magi!$J$1:$J$1407,"=Presiding Quaesitor")</f>
        <v>0</v>
      </c>
      <c r="D59" s="2" t="n">
        <f aca="false">COUNTIFS(Magi!$A$1:$A$1407,"="&amp;$A59,Magi!$D$1:$D$1407,"="&amp;D$18,Magi!$J$1:$J$1407,"=Quaesitor")+COUNTIFS(Magi!$A$1:$A$1407,"="&amp;$A59,Magi!$D$1:$D$1407,"="&amp;D$18,Magi!$J$1:$J$1407,"=Quaesitor (junior)")+COUNTIFS(Magi!$A$1:$A$1407,"="&amp;$A59,Magi!$D$1:$D$1407,"="&amp;D$18,Magi!$J$1:$J$1407,"=Presiding Quaesitor")</f>
        <v>0</v>
      </c>
      <c r="E59" s="2" t="n">
        <f aca="false">COUNTIFS(Magi!$A$1:$A$1407,"="&amp;$A59,Magi!$D$1:$D$1407,"="&amp;E$18,Magi!$J$1:$J$1407,"=Quaesitor")+COUNTIFS(Magi!$A$1:$A$1407,"="&amp;$A59,Magi!$D$1:$D$1407,"="&amp;E$18,Magi!$J$1:$J$1407,"=Quaesitor (junior)")+COUNTIFS(Magi!$A$1:$A$1407,"="&amp;$A59,Magi!$D$1:$D$1407,"="&amp;E$18,Magi!$J$1:$J$1407,"=Presiding Quaesitor")</f>
        <v>0</v>
      </c>
      <c r="F59" s="2" t="n">
        <f aca="false">COUNTIFS(Magi!$A$1:$A$1407,"="&amp;$A59,Magi!$D$1:$D$1407,"="&amp;F$18,Magi!$J$1:$J$1407,"=Quaesitor")+COUNTIFS(Magi!$A$1:$A$1407,"="&amp;$A59,Magi!$D$1:$D$1407,"="&amp;F$18,Magi!$J$1:$J$1407,"=Quaesitor (junior)")+COUNTIFS(Magi!$A$1:$A$1407,"="&amp;$A59,Magi!$D$1:$D$1407,"="&amp;F$18,Magi!$J$1:$J$1407,"=Presiding Quaesitor")</f>
        <v>1</v>
      </c>
      <c r="G59" s="2" t="n">
        <f aca="false">COUNTIFS(Magi!$A$1:$A$1407,"="&amp;$A59,Magi!$D$1:$D$1407,"="&amp;G$18,Magi!$J$1:$J$1407,"=Quaesitor")+COUNTIFS(Magi!$A$1:$A$1407,"="&amp;$A59,Magi!$D$1:$D$1407,"="&amp;G$18,Magi!$J$1:$J$1407,"=Quaesitor (junior)")+COUNTIFS(Magi!$A$1:$A$1407,"="&amp;$A59,Magi!$D$1:$D$1407,"="&amp;G$18,Magi!$J$1:$J$1407,"=Presiding Quaesitor")</f>
        <v>7</v>
      </c>
      <c r="H59" s="2" t="n">
        <f aca="false">COUNTIFS(Magi!$A$1:$A$1407,"="&amp;$A59,Magi!$D$1:$D$1407,"="&amp;H$18,Magi!$J$1:$J$1407,"=Quaesitor")+COUNTIFS(Magi!$A$1:$A$1407,"="&amp;$A59,Magi!$D$1:$D$1407,"="&amp;H$18,Magi!$J$1:$J$1407,"=Quaesitor (junior)")+COUNTIFS(Magi!$A$1:$A$1407,"="&amp;$A59,Magi!$D$1:$D$1407,"="&amp;H$18,Magi!$J$1:$J$1407,"=Presiding Quaesitor")</f>
        <v>0</v>
      </c>
      <c r="I59" s="2" t="n">
        <f aca="false">COUNTIFS(Magi!$A$1:$A$1407,"="&amp;$A59,Magi!$D$1:$D$1407,"="&amp;I$18,Magi!$J$1:$J$1407,"=Quaesitor")+COUNTIFS(Magi!$A$1:$A$1407,"="&amp;$A59,Magi!$D$1:$D$1407,"="&amp;I$18,Magi!$J$1:$J$1407,"=Quaesitor (junior)")+COUNTIFS(Magi!$A$1:$A$1407,"="&amp;$A59,Magi!$D$1:$D$1407,"="&amp;I$18,Magi!$J$1:$J$1407,"=Presiding Quaesitor")</f>
        <v>0</v>
      </c>
      <c r="J59" s="2" t="n">
        <f aca="false">COUNTIFS(Magi!$A$1:$A$1407,"="&amp;$A59,Magi!$D$1:$D$1407,"="&amp;J$18,Magi!$J$1:$J$1407,"=Quaesitor")+COUNTIFS(Magi!$A$1:$A$1407,"="&amp;$A59,Magi!$D$1:$D$1407,"="&amp;J$18,Magi!$J$1:$J$1407,"=Quaesitor (junior)")+COUNTIFS(Magi!$A$1:$A$1407,"="&amp;$A59,Magi!$D$1:$D$1407,"="&amp;J$18,Magi!$J$1:$J$1407,"=Presiding Quaesitor")</f>
        <v>0</v>
      </c>
      <c r="K59" s="2" t="n">
        <f aca="false">COUNTIFS(Magi!$A$1:$A$1407,"="&amp;$A59,Magi!$D$1:$D$1407,"="&amp;K$18,Magi!$J$1:$J$1407,"=Quaesitor")+COUNTIFS(Magi!$A$1:$A$1407,"="&amp;$A59,Magi!$D$1:$D$1407,"="&amp;K$18,Magi!$J$1:$J$1407,"=Quaesitor (junior)")+COUNTIFS(Magi!$A$1:$A$1407,"="&amp;$A59,Magi!$D$1:$D$1407,"="&amp;K$18,Magi!$J$1:$J$1407,"=Presiding Quaesitor")</f>
        <v>0</v>
      </c>
      <c r="L59" s="2" t="n">
        <f aca="false">COUNTIFS(Magi!$A$1:$A$1407,"="&amp;$A59,Magi!$D$1:$D$1407,"="&amp;L$18,Magi!$J$1:$J$1407,"=Quaesitor")+COUNTIFS(Magi!$A$1:$A$1407,"="&amp;$A59,Magi!$D$1:$D$1407,"="&amp;L$18,Magi!$J$1:$J$1407,"=Quaesitor (junior)")+COUNTIFS(Magi!$A$1:$A$1407,"="&amp;$A59,Magi!$D$1:$D$1407,"="&amp;L$18,Magi!$J$1:$J$1407,"=Presiding Quaesitor")</f>
        <v>1</v>
      </c>
      <c r="M59" s="2" t="n">
        <f aca="false">COUNTIFS(Magi!$A$1:$A$1407,"="&amp;$A59,Magi!$D$1:$D$1407,"="&amp;M$18,Magi!$J$1:$J$1407,"=Quaesitor")+COUNTIFS(Magi!$A$1:$A$1407,"="&amp;$A59,Magi!$D$1:$D$1407,"="&amp;M$18,Magi!$J$1:$J$1407,"=Quaesitor (junior)")+COUNTIFS(Magi!$A$1:$A$1407,"="&amp;$A59,Magi!$D$1:$D$1407,"="&amp;M$18,Magi!$J$1:$J$1407,"=Presiding Quaesitor")</f>
        <v>1</v>
      </c>
      <c r="N59" s="2" t="n">
        <f aca="false">COUNTIFS(Magi!$A$1:$A$1407,"="&amp;$A59,Magi!$D$1:$D$1407,"="&amp;N$18,Magi!$J$1:$J$1407,"=Quaesitor")+COUNTIFS(Magi!$A$1:$A$1407,"="&amp;$A59,Magi!$D$1:$D$1407,"="&amp;N$18,Magi!$J$1:$J$1407,"=Quaesitor (junior)")+COUNTIFS(Magi!$A$1:$A$1407,"="&amp;$A59,Magi!$D$1:$D$1407,"="&amp;N$18,Magi!$J$1:$J$1407,"=Presiding Quaesitor")</f>
        <v>0</v>
      </c>
      <c r="O59" s="2" t="n">
        <f aca="false">COUNTIFS(Magi!$A$1:$A$1407,"="&amp;$A59,Magi!$D$1:$D$1407,"="&amp;O$18,Magi!$J$1:$J$1407,"=Quaesitor")+COUNTIFS(Magi!$A$1:$A$1407,"="&amp;$A59,Magi!$D$1:$D$1407,"="&amp;O$18,Magi!$J$1:$J$1407,"=Quaesitor (junior)")+COUNTIFS(Magi!$A$1:$A$1407,"="&amp;$A59,Magi!$D$1:$D$1407,"="&amp;O$18,Magi!$J$1:$J$1407,"=Presiding Quaesitor")</f>
        <v>0</v>
      </c>
      <c r="P59" s="2" t="n">
        <f aca="false">SUM(B59:O59)</f>
        <v>10</v>
      </c>
      <c r="Q59" s="1" t="n">
        <f aca="false">P24</f>
        <v>94</v>
      </c>
      <c r="R59" s="17" t="n">
        <f aca="false">P59/Q59</f>
        <v>0.106382978723404</v>
      </c>
      <c r="S59" s="1" t="n">
        <f aca="false">P59-G59</f>
        <v>3</v>
      </c>
    </row>
    <row r="60" customFormat="false" ht="12.8" hidden="false" customHeight="false" outlineLevel="0" collapsed="false">
      <c r="A60" s="2" t="s">
        <v>704</v>
      </c>
      <c r="B60" s="2" t="n">
        <f aca="false">COUNTIFS(Magi!$A$1:$A$1407,"="&amp;$A60,Magi!$D$1:$D$1407,"="&amp;B$18,Magi!$J$1:$J$1407,"=Quaesitor")+COUNTIFS(Magi!$A$1:$A$1407,"="&amp;$A60,Magi!$D$1:$D$1407,"="&amp;B$18,Magi!$J$1:$J$1407,"=Quaesitor (junior)")+COUNTIFS(Magi!$A$1:$A$1407,"="&amp;$A60,Magi!$D$1:$D$1407,"="&amp;B$18,Magi!$J$1:$J$1407,"=Presiding Quaesitor")</f>
        <v>1</v>
      </c>
      <c r="C60" s="2" t="n">
        <f aca="false">COUNTIFS(Magi!$A$1:$A$1407,"="&amp;$A60,Magi!$D$1:$D$1407,"="&amp;C$18,Magi!$J$1:$J$1407,"=Quaesitor")+COUNTIFS(Magi!$A$1:$A$1407,"="&amp;$A60,Magi!$D$1:$D$1407,"="&amp;C$18,Magi!$J$1:$J$1407,"=Quaesitor (junior)")+COUNTIFS(Magi!$A$1:$A$1407,"="&amp;$A60,Magi!$D$1:$D$1407,"="&amp;C$18,Magi!$J$1:$J$1407,"=Presiding Quaesitor")</f>
        <v>0</v>
      </c>
      <c r="D60" s="2" t="n">
        <f aca="false">COUNTIFS(Magi!$A$1:$A$1407,"="&amp;$A60,Magi!$D$1:$D$1407,"="&amp;D$18,Magi!$J$1:$J$1407,"=Quaesitor")+COUNTIFS(Magi!$A$1:$A$1407,"="&amp;$A60,Magi!$D$1:$D$1407,"="&amp;D$18,Magi!$J$1:$J$1407,"=Quaesitor (junior)")+COUNTIFS(Magi!$A$1:$A$1407,"="&amp;$A60,Magi!$D$1:$D$1407,"="&amp;D$18,Magi!$J$1:$J$1407,"=Presiding Quaesitor")</f>
        <v>0</v>
      </c>
      <c r="E60" s="2" t="n">
        <f aca="false">COUNTIFS(Magi!$A$1:$A$1407,"="&amp;$A60,Magi!$D$1:$D$1407,"="&amp;E$18,Magi!$J$1:$J$1407,"=Quaesitor")+COUNTIFS(Magi!$A$1:$A$1407,"="&amp;$A60,Magi!$D$1:$D$1407,"="&amp;E$18,Magi!$J$1:$J$1407,"=Quaesitor (junior)")+COUNTIFS(Magi!$A$1:$A$1407,"="&amp;$A60,Magi!$D$1:$D$1407,"="&amp;E$18,Magi!$J$1:$J$1407,"=Presiding Quaesitor")</f>
        <v>1</v>
      </c>
      <c r="F60" s="2" t="n">
        <f aca="false">COUNTIFS(Magi!$A$1:$A$1407,"="&amp;$A60,Magi!$D$1:$D$1407,"="&amp;F$18,Magi!$J$1:$J$1407,"=Quaesitor")+COUNTIFS(Magi!$A$1:$A$1407,"="&amp;$A60,Magi!$D$1:$D$1407,"="&amp;F$18,Magi!$J$1:$J$1407,"=Quaesitor (junior)")+COUNTIFS(Magi!$A$1:$A$1407,"="&amp;$A60,Magi!$D$1:$D$1407,"="&amp;F$18,Magi!$J$1:$J$1407,"=Presiding Quaesitor")</f>
        <v>0</v>
      </c>
      <c r="G60" s="2" t="n">
        <f aca="false">COUNTIFS(Magi!$A$1:$A$1407,"="&amp;$A60,Magi!$D$1:$D$1407,"="&amp;G$18,Magi!$J$1:$J$1407,"=Quaesitor")+COUNTIFS(Magi!$A$1:$A$1407,"="&amp;$A60,Magi!$D$1:$D$1407,"="&amp;G$18,Magi!$J$1:$J$1407,"=Quaesitor (junior)")+COUNTIFS(Magi!$A$1:$A$1407,"="&amp;$A60,Magi!$D$1:$D$1407,"="&amp;G$18,Magi!$J$1:$J$1407,"=Presiding Quaesitor")</f>
        <v>4</v>
      </c>
      <c r="H60" s="2" t="n">
        <f aca="false">COUNTIFS(Magi!$A$1:$A$1407,"="&amp;$A60,Magi!$D$1:$D$1407,"="&amp;H$18,Magi!$J$1:$J$1407,"=Quaesitor")+COUNTIFS(Magi!$A$1:$A$1407,"="&amp;$A60,Magi!$D$1:$D$1407,"="&amp;H$18,Magi!$J$1:$J$1407,"=Quaesitor (junior)")+COUNTIFS(Magi!$A$1:$A$1407,"="&amp;$A60,Magi!$D$1:$D$1407,"="&amp;H$18,Magi!$J$1:$J$1407,"=Presiding Quaesitor")</f>
        <v>0</v>
      </c>
      <c r="I60" s="2" t="n">
        <f aca="false">COUNTIFS(Magi!$A$1:$A$1407,"="&amp;$A60,Magi!$D$1:$D$1407,"="&amp;I$18,Magi!$J$1:$J$1407,"=Quaesitor")+COUNTIFS(Magi!$A$1:$A$1407,"="&amp;$A60,Magi!$D$1:$D$1407,"="&amp;I$18,Magi!$J$1:$J$1407,"=Quaesitor (junior)")+COUNTIFS(Magi!$A$1:$A$1407,"="&amp;$A60,Magi!$D$1:$D$1407,"="&amp;I$18,Magi!$J$1:$J$1407,"=Presiding Quaesitor")</f>
        <v>0</v>
      </c>
      <c r="J60" s="2" t="n">
        <f aca="false">COUNTIFS(Magi!$A$1:$A$1407,"="&amp;$A60,Magi!$D$1:$D$1407,"="&amp;J$18,Magi!$J$1:$J$1407,"=Quaesitor")+COUNTIFS(Magi!$A$1:$A$1407,"="&amp;$A60,Magi!$D$1:$D$1407,"="&amp;J$18,Magi!$J$1:$J$1407,"=Quaesitor (junior)")+COUNTIFS(Magi!$A$1:$A$1407,"="&amp;$A60,Magi!$D$1:$D$1407,"="&amp;J$18,Magi!$J$1:$J$1407,"=Presiding Quaesitor")</f>
        <v>0</v>
      </c>
      <c r="K60" s="2" t="n">
        <f aca="false">COUNTIFS(Magi!$A$1:$A$1407,"="&amp;$A60,Magi!$D$1:$D$1407,"="&amp;K$18,Magi!$J$1:$J$1407,"=Quaesitor")+COUNTIFS(Magi!$A$1:$A$1407,"="&amp;$A60,Magi!$D$1:$D$1407,"="&amp;K$18,Magi!$J$1:$J$1407,"=Quaesitor (junior)")+COUNTIFS(Magi!$A$1:$A$1407,"="&amp;$A60,Magi!$D$1:$D$1407,"="&amp;K$18,Magi!$J$1:$J$1407,"=Presiding Quaesitor")</f>
        <v>0</v>
      </c>
      <c r="L60" s="2" t="n">
        <f aca="false">COUNTIFS(Magi!$A$1:$A$1407,"="&amp;$A60,Magi!$D$1:$D$1407,"="&amp;L$18,Magi!$J$1:$J$1407,"=Quaesitor")+COUNTIFS(Magi!$A$1:$A$1407,"="&amp;$A60,Magi!$D$1:$D$1407,"="&amp;L$18,Magi!$J$1:$J$1407,"=Quaesitor (junior)")+COUNTIFS(Magi!$A$1:$A$1407,"="&amp;$A60,Magi!$D$1:$D$1407,"="&amp;L$18,Magi!$J$1:$J$1407,"=Presiding Quaesitor")</f>
        <v>0</v>
      </c>
      <c r="M60" s="2" t="n">
        <f aca="false">COUNTIFS(Magi!$A$1:$A$1407,"="&amp;$A60,Magi!$D$1:$D$1407,"="&amp;M$18,Magi!$J$1:$J$1407,"=Quaesitor")+COUNTIFS(Magi!$A$1:$A$1407,"="&amp;$A60,Magi!$D$1:$D$1407,"="&amp;M$18,Magi!$J$1:$J$1407,"=Quaesitor (junior)")+COUNTIFS(Magi!$A$1:$A$1407,"="&amp;$A60,Magi!$D$1:$D$1407,"="&amp;M$18,Magi!$J$1:$J$1407,"=Presiding Quaesitor")</f>
        <v>0</v>
      </c>
      <c r="N60" s="2" t="n">
        <f aca="false">COUNTIFS(Magi!$A$1:$A$1407,"="&amp;$A60,Magi!$D$1:$D$1407,"="&amp;N$18,Magi!$J$1:$J$1407,"=Quaesitor")+COUNTIFS(Magi!$A$1:$A$1407,"="&amp;$A60,Magi!$D$1:$D$1407,"="&amp;N$18,Magi!$J$1:$J$1407,"=Quaesitor (junior)")+COUNTIFS(Magi!$A$1:$A$1407,"="&amp;$A60,Magi!$D$1:$D$1407,"="&amp;N$18,Magi!$J$1:$J$1407,"=Presiding Quaesitor")</f>
        <v>0</v>
      </c>
      <c r="O60" s="2" t="n">
        <f aca="false">COUNTIFS(Magi!$A$1:$A$1407,"="&amp;$A60,Magi!$D$1:$D$1407,"="&amp;O$18,Magi!$J$1:$J$1407,"=Quaesitor")+COUNTIFS(Magi!$A$1:$A$1407,"="&amp;$A60,Magi!$D$1:$D$1407,"="&amp;O$18,Magi!$J$1:$J$1407,"=Quaesitor (junior)")+COUNTIFS(Magi!$A$1:$A$1407,"="&amp;$A60,Magi!$D$1:$D$1407,"="&amp;O$18,Magi!$J$1:$J$1407,"=Presiding Quaesitor")</f>
        <v>0</v>
      </c>
      <c r="P60" s="2" t="n">
        <f aca="false">SUM(B60:O60)</f>
        <v>6</v>
      </c>
      <c r="Q60" s="1" t="n">
        <f aca="false">P25</f>
        <v>65</v>
      </c>
      <c r="R60" s="17" t="n">
        <f aca="false">P60/Q60</f>
        <v>0.0923076923076923</v>
      </c>
      <c r="S60" s="1" t="n">
        <f aca="false">P60-G60</f>
        <v>2</v>
      </c>
    </row>
    <row r="61" customFormat="false" ht="12.8" hidden="false" customHeight="false" outlineLevel="0" collapsed="false">
      <c r="A61" s="2" t="s">
        <v>791</v>
      </c>
      <c r="B61" s="2" t="n">
        <f aca="false">COUNTIFS(Magi!$A$1:$A$1407,"="&amp;$A61,Magi!$D$1:$D$1407,"="&amp;B$18,Magi!$J$1:$J$1407,"=Quaesitor")+COUNTIFS(Magi!$A$1:$A$1407,"="&amp;$A61,Magi!$D$1:$D$1407,"="&amp;B$18,Magi!$J$1:$J$1407,"=Quaesitor (junior)")+COUNTIFS(Magi!$A$1:$A$1407,"="&amp;$A61,Magi!$D$1:$D$1407,"="&amp;B$18,Magi!$J$1:$J$1407,"=Presiding Quaesitor")</f>
        <v>0</v>
      </c>
      <c r="C61" s="2" t="n">
        <f aca="false">COUNTIFS(Magi!$A$1:$A$1407,"="&amp;$A61,Magi!$D$1:$D$1407,"="&amp;C$18,Magi!$J$1:$J$1407,"=Quaesitor")+COUNTIFS(Magi!$A$1:$A$1407,"="&amp;$A61,Magi!$D$1:$D$1407,"="&amp;C$18,Magi!$J$1:$J$1407,"=Quaesitor (junior)")+COUNTIFS(Magi!$A$1:$A$1407,"="&amp;$A61,Magi!$D$1:$D$1407,"="&amp;C$18,Magi!$J$1:$J$1407,"=Presiding Quaesitor")</f>
        <v>0</v>
      </c>
      <c r="D61" s="2" t="n">
        <f aca="false">COUNTIFS(Magi!$A$1:$A$1407,"="&amp;$A61,Magi!$D$1:$D$1407,"="&amp;D$18,Magi!$J$1:$J$1407,"=Quaesitor")+COUNTIFS(Magi!$A$1:$A$1407,"="&amp;$A61,Magi!$D$1:$D$1407,"="&amp;D$18,Magi!$J$1:$J$1407,"=Quaesitor (junior)")+COUNTIFS(Magi!$A$1:$A$1407,"="&amp;$A61,Magi!$D$1:$D$1407,"="&amp;D$18,Magi!$J$1:$J$1407,"=Presiding Quaesitor")</f>
        <v>2</v>
      </c>
      <c r="E61" s="2" t="n">
        <f aca="false">COUNTIFS(Magi!$A$1:$A$1407,"="&amp;$A61,Magi!$D$1:$D$1407,"="&amp;E$18,Magi!$J$1:$J$1407,"=Quaesitor")+COUNTIFS(Magi!$A$1:$A$1407,"="&amp;$A61,Magi!$D$1:$D$1407,"="&amp;E$18,Magi!$J$1:$J$1407,"=Quaesitor (junior)")+COUNTIFS(Magi!$A$1:$A$1407,"="&amp;$A61,Magi!$D$1:$D$1407,"="&amp;E$18,Magi!$J$1:$J$1407,"=Presiding Quaesitor")</f>
        <v>0</v>
      </c>
      <c r="F61" s="2" t="n">
        <f aca="false">COUNTIFS(Magi!$A$1:$A$1407,"="&amp;$A61,Magi!$D$1:$D$1407,"="&amp;F$18,Magi!$J$1:$J$1407,"=Quaesitor")+COUNTIFS(Magi!$A$1:$A$1407,"="&amp;$A61,Magi!$D$1:$D$1407,"="&amp;F$18,Magi!$J$1:$J$1407,"=Quaesitor (junior)")+COUNTIFS(Magi!$A$1:$A$1407,"="&amp;$A61,Magi!$D$1:$D$1407,"="&amp;F$18,Magi!$J$1:$J$1407,"=Presiding Quaesitor")</f>
        <v>2</v>
      </c>
      <c r="G61" s="2" t="n">
        <f aca="false">COUNTIFS(Magi!$A$1:$A$1407,"="&amp;$A61,Magi!$D$1:$D$1407,"="&amp;G$18,Magi!$J$1:$J$1407,"=Quaesitor")+COUNTIFS(Magi!$A$1:$A$1407,"="&amp;$A61,Magi!$D$1:$D$1407,"="&amp;G$18,Magi!$J$1:$J$1407,"=Quaesitor (junior)")+COUNTIFS(Magi!$A$1:$A$1407,"="&amp;$A61,Magi!$D$1:$D$1407,"="&amp;G$18,Magi!$J$1:$J$1407,"=Presiding Quaesitor")</f>
        <v>7</v>
      </c>
      <c r="H61" s="2" t="n">
        <f aca="false">COUNTIFS(Magi!$A$1:$A$1407,"="&amp;$A61,Magi!$D$1:$D$1407,"="&amp;H$18,Magi!$J$1:$J$1407,"=Quaesitor")+COUNTIFS(Magi!$A$1:$A$1407,"="&amp;$A61,Magi!$D$1:$D$1407,"="&amp;H$18,Magi!$J$1:$J$1407,"=Quaesitor (junior)")+COUNTIFS(Magi!$A$1:$A$1407,"="&amp;$A61,Magi!$D$1:$D$1407,"="&amp;H$18,Magi!$J$1:$J$1407,"=Presiding Quaesitor")</f>
        <v>0</v>
      </c>
      <c r="I61" s="2" t="n">
        <f aca="false">COUNTIFS(Magi!$A$1:$A$1407,"="&amp;$A61,Magi!$D$1:$D$1407,"="&amp;I$18,Magi!$J$1:$J$1407,"=Quaesitor")+COUNTIFS(Magi!$A$1:$A$1407,"="&amp;$A61,Magi!$D$1:$D$1407,"="&amp;I$18,Magi!$J$1:$J$1407,"=Quaesitor (junior)")+COUNTIFS(Magi!$A$1:$A$1407,"="&amp;$A61,Magi!$D$1:$D$1407,"="&amp;I$18,Magi!$J$1:$J$1407,"=Presiding Quaesitor")</f>
        <v>0</v>
      </c>
      <c r="J61" s="2" t="n">
        <f aca="false">COUNTIFS(Magi!$A$1:$A$1407,"="&amp;$A61,Magi!$D$1:$D$1407,"="&amp;J$18,Magi!$J$1:$J$1407,"=Quaesitor")+COUNTIFS(Magi!$A$1:$A$1407,"="&amp;$A61,Magi!$D$1:$D$1407,"="&amp;J$18,Magi!$J$1:$J$1407,"=Quaesitor (junior)")+COUNTIFS(Magi!$A$1:$A$1407,"="&amp;$A61,Magi!$D$1:$D$1407,"="&amp;J$18,Magi!$J$1:$J$1407,"=Presiding Quaesitor")</f>
        <v>0</v>
      </c>
      <c r="K61" s="2" t="n">
        <f aca="false">COUNTIFS(Magi!$A$1:$A$1407,"="&amp;$A61,Magi!$D$1:$D$1407,"="&amp;K$18,Magi!$J$1:$J$1407,"=Quaesitor")+COUNTIFS(Magi!$A$1:$A$1407,"="&amp;$A61,Magi!$D$1:$D$1407,"="&amp;K$18,Magi!$J$1:$J$1407,"=Quaesitor (junior)")+COUNTIFS(Magi!$A$1:$A$1407,"="&amp;$A61,Magi!$D$1:$D$1407,"="&amp;K$18,Magi!$J$1:$J$1407,"=Presiding Quaesitor")</f>
        <v>1</v>
      </c>
      <c r="L61" s="2" t="n">
        <f aca="false">COUNTIFS(Magi!$A$1:$A$1407,"="&amp;$A61,Magi!$D$1:$D$1407,"="&amp;L$18,Magi!$J$1:$J$1407,"=Quaesitor")+COUNTIFS(Magi!$A$1:$A$1407,"="&amp;$A61,Magi!$D$1:$D$1407,"="&amp;L$18,Magi!$J$1:$J$1407,"=Quaesitor (junior)")+COUNTIFS(Magi!$A$1:$A$1407,"="&amp;$A61,Magi!$D$1:$D$1407,"="&amp;L$18,Magi!$J$1:$J$1407,"=Presiding Quaesitor")</f>
        <v>0</v>
      </c>
      <c r="M61" s="2" t="n">
        <f aca="false">COUNTIFS(Magi!$A$1:$A$1407,"="&amp;$A61,Magi!$D$1:$D$1407,"="&amp;M$18,Magi!$J$1:$J$1407,"=Quaesitor")+COUNTIFS(Magi!$A$1:$A$1407,"="&amp;$A61,Magi!$D$1:$D$1407,"="&amp;M$18,Magi!$J$1:$J$1407,"=Quaesitor (junior)")+COUNTIFS(Magi!$A$1:$A$1407,"="&amp;$A61,Magi!$D$1:$D$1407,"="&amp;M$18,Magi!$J$1:$J$1407,"=Presiding Quaesitor")</f>
        <v>0</v>
      </c>
      <c r="N61" s="2" t="n">
        <f aca="false">COUNTIFS(Magi!$A$1:$A$1407,"="&amp;$A61,Magi!$D$1:$D$1407,"="&amp;N$18,Magi!$J$1:$J$1407,"=Quaesitor")+COUNTIFS(Magi!$A$1:$A$1407,"="&amp;$A61,Magi!$D$1:$D$1407,"="&amp;N$18,Magi!$J$1:$J$1407,"=Quaesitor (junior)")+COUNTIFS(Magi!$A$1:$A$1407,"="&amp;$A61,Magi!$D$1:$D$1407,"="&amp;N$18,Magi!$J$1:$J$1407,"=Presiding Quaesitor")</f>
        <v>0</v>
      </c>
      <c r="O61" s="2" t="n">
        <f aca="false">COUNTIFS(Magi!$A$1:$A$1407,"="&amp;$A61,Magi!$D$1:$D$1407,"="&amp;O$18,Magi!$J$1:$J$1407,"=Quaesitor")+COUNTIFS(Magi!$A$1:$A$1407,"="&amp;$A61,Magi!$D$1:$D$1407,"="&amp;O$18,Magi!$J$1:$J$1407,"=Quaesitor (junior)")+COUNTIFS(Magi!$A$1:$A$1407,"="&amp;$A61,Magi!$D$1:$D$1407,"="&amp;O$18,Magi!$J$1:$J$1407,"=Presiding Quaesitor")</f>
        <v>0</v>
      </c>
      <c r="P61" s="2" t="n">
        <f aca="false">SUM(B61:O61)</f>
        <v>12</v>
      </c>
      <c r="Q61" s="1" t="n">
        <f aca="false">P26</f>
        <v>134</v>
      </c>
      <c r="R61" s="17" t="n">
        <f aca="false">P61/Q61</f>
        <v>0.0895522388059701</v>
      </c>
      <c r="S61" s="1" t="n">
        <f aca="false">P61-G61</f>
        <v>5</v>
      </c>
    </row>
    <row r="62" customFormat="false" ht="12.8" hidden="false" customHeight="false" outlineLevel="0" collapsed="false">
      <c r="A62" s="2" t="s">
        <v>947</v>
      </c>
      <c r="B62" s="2" t="n">
        <f aca="false">COUNTIFS(Magi!$A$1:$A$1407,"="&amp;$A62,Magi!$D$1:$D$1407,"="&amp;B$18,Magi!$J$1:$J$1407,"=Quaesitor")+COUNTIFS(Magi!$A$1:$A$1407,"="&amp;$A62,Magi!$D$1:$D$1407,"="&amp;B$18,Magi!$J$1:$J$1407,"=Quaesitor (junior)")+COUNTIFS(Magi!$A$1:$A$1407,"="&amp;$A62,Magi!$D$1:$D$1407,"="&amp;B$18,Magi!$J$1:$J$1407,"=Presiding Quaesitor")</f>
        <v>1</v>
      </c>
      <c r="C62" s="2" t="n">
        <f aca="false">COUNTIFS(Magi!$A$1:$A$1407,"="&amp;$A62,Magi!$D$1:$D$1407,"="&amp;C$18,Magi!$J$1:$J$1407,"=Quaesitor")+COUNTIFS(Magi!$A$1:$A$1407,"="&amp;$A62,Magi!$D$1:$D$1407,"="&amp;C$18,Magi!$J$1:$J$1407,"=Quaesitor (junior)")+COUNTIFS(Magi!$A$1:$A$1407,"="&amp;$A62,Magi!$D$1:$D$1407,"="&amp;C$18,Magi!$J$1:$J$1407,"=Presiding Quaesitor")</f>
        <v>1</v>
      </c>
      <c r="D62" s="2" t="n">
        <f aca="false">COUNTIFS(Magi!$A$1:$A$1407,"="&amp;$A62,Magi!$D$1:$D$1407,"="&amp;D$18,Magi!$J$1:$J$1407,"=Quaesitor")+COUNTIFS(Magi!$A$1:$A$1407,"="&amp;$A62,Magi!$D$1:$D$1407,"="&amp;D$18,Magi!$J$1:$J$1407,"=Quaesitor (junior)")+COUNTIFS(Magi!$A$1:$A$1407,"="&amp;$A62,Magi!$D$1:$D$1407,"="&amp;D$18,Magi!$J$1:$J$1407,"=Presiding Quaesitor")</f>
        <v>0</v>
      </c>
      <c r="E62" s="2" t="n">
        <f aca="false">COUNTIFS(Magi!$A$1:$A$1407,"="&amp;$A62,Magi!$D$1:$D$1407,"="&amp;E$18,Magi!$J$1:$J$1407,"=Quaesitor")+COUNTIFS(Magi!$A$1:$A$1407,"="&amp;$A62,Magi!$D$1:$D$1407,"="&amp;E$18,Magi!$J$1:$J$1407,"=Quaesitor (junior)")+COUNTIFS(Magi!$A$1:$A$1407,"="&amp;$A62,Magi!$D$1:$D$1407,"="&amp;E$18,Magi!$J$1:$J$1407,"=Presiding Quaesitor")</f>
        <v>0</v>
      </c>
      <c r="F62" s="2" t="n">
        <f aca="false">COUNTIFS(Magi!$A$1:$A$1407,"="&amp;$A62,Magi!$D$1:$D$1407,"="&amp;F$18,Magi!$J$1:$J$1407,"=Quaesitor")+COUNTIFS(Magi!$A$1:$A$1407,"="&amp;$A62,Magi!$D$1:$D$1407,"="&amp;F$18,Magi!$J$1:$J$1407,"=Quaesitor (junior)")+COUNTIFS(Magi!$A$1:$A$1407,"="&amp;$A62,Magi!$D$1:$D$1407,"="&amp;F$18,Magi!$J$1:$J$1407,"=Presiding Quaesitor")</f>
        <v>0</v>
      </c>
      <c r="G62" s="2" t="n">
        <f aca="false">COUNTIFS(Magi!$A$1:$A$1407,"="&amp;$A62,Magi!$D$1:$D$1407,"="&amp;G$18,Magi!$J$1:$J$1407,"=Quaesitor")+COUNTIFS(Magi!$A$1:$A$1407,"="&amp;$A62,Magi!$D$1:$D$1407,"="&amp;G$18,Magi!$J$1:$J$1407,"=Quaesitor (junior)")+COUNTIFS(Magi!$A$1:$A$1407,"="&amp;$A62,Magi!$D$1:$D$1407,"="&amp;G$18,Magi!$J$1:$J$1407,"=Presiding Quaesitor")</f>
        <v>4</v>
      </c>
      <c r="H62" s="2" t="n">
        <f aca="false">COUNTIFS(Magi!$A$1:$A$1407,"="&amp;$A62,Magi!$D$1:$D$1407,"="&amp;H$18,Magi!$J$1:$J$1407,"=Quaesitor")+COUNTIFS(Magi!$A$1:$A$1407,"="&amp;$A62,Magi!$D$1:$D$1407,"="&amp;H$18,Magi!$J$1:$J$1407,"=Quaesitor (junior)")+COUNTIFS(Magi!$A$1:$A$1407,"="&amp;$A62,Magi!$D$1:$D$1407,"="&amp;H$18,Magi!$J$1:$J$1407,"=Presiding Quaesitor")</f>
        <v>0</v>
      </c>
      <c r="I62" s="2" t="n">
        <f aca="false">COUNTIFS(Magi!$A$1:$A$1407,"="&amp;$A62,Magi!$D$1:$D$1407,"="&amp;I$18,Magi!$J$1:$J$1407,"=Quaesitor")+COUNTIFS(Magi!$A$1:$A$1407,"="&amp;$A62,Magi!$D$1:$D$1407,"="&amp;I$18,Magi!$J$1:$J$1407,"=Quaesitor (junior)")+COUNTIFS(Magi!$A$1:$A$1407,"="&amp;$A62,Magi!$D$1:$D$1407,"="&amp;I$18,Magi!$J$1:$J$1407,"=Presiding Quaesitor")</f>
        <v>0</v>
      </c>
      <c r="J62" s="2" t="n">
        <f aca="false">COUNTIFS(Magi!$A$1:$A$1407,"="&amp;$A62,Magi!$D$1:$D$1407,"="&amp;J$18,Magi!$J$1:$J$1407,"=Quaesitor")+COUNTIFS(Magi!$A$1:$A$1407,"="&amp;$A62,Magi!$D$1:$D$1407,"="&amp;J$18,Magi!$J$1:$J$1407,"=Quaesitor (junior)")+COUNTIFS(Magi!$A$1:$A$1407,"="&amp;$A62,Magi!$D$1:$D$1407,"="&amp;J$18,Magi!$J$1:$J$1407,"=Presiding Quaesitor")</f>
        <v>1</v>
      </c>
      <c r="K62" s="2" t="n">
        <f aca="false">COUNTIFS(Magi!$A$1:$A$1407,"="&amp;$A62,Magi!$D$1:$D$1407,"="&amp;K$18,Magi!$J$1:$J$1407,"=Quaesitor")+COUNTIFS(Magi!$A$1:$A$1407,"="&amp;$A62,Magi!$D$1:$D$1407,"="&amp;K$18,Magi!$J$1:$J$1407,"=Quaesitor (junior)")+COUNTIFS(Magi!$A$1:$A$1407,"="&amp;$A62,Magi!$D$1:$D$1407,"="&amp;K$18,Magi!$J$1:$J$1407,"=Presiding Quaesitor")</f>
        <v>0</v>
      </c>
      <c r="L62" s="2" t="n">
        <f aca="false">COUNTIFS(Magi!$A$1:$A$1407,"="&amp;$A62,Magi!$D$1:$D$1407,"="&amp;L$18,Magi!$J$1:$J$1407,"=Quaesitor")+COUNTIFS(Magi!$A$1:$A$1407,"="&amp;$A62,Magi!$D$1:$D$1407,"="&amp;L$18,Magi!$J$1:$J$1407,"=Quaesitor (junior)")+COUNTIFS(Magi!$A$1:$A$1407,"="&amp;$A62,Magi!$D$1:$D$1407,"="&amp;L$18,Magi!$J$1:$J$1407,"=Presiding Quaesitor")</f>
        <v>0</v>
      </c>
      <c r="M62" s="2" t="n">
        <f aca="false">COUNTIFS(Magi!$A$1:$A$1407,"="&amp;$A62,Magi!$D$1:$D$1407,"="&amp;M$18,Magi!$J$1:$J$1407,"=Quaesitor")+COUNTIFS(Magi!$A$1:$A$1407,"="&amp;$A62,Magi!$D$1:$D$1407,"="&amp;M$18,Magi!$J$1:$J$1407,"=Quaesitor (junior)")+COUNTIFS(Magi!$A$1:$A$1407,"="&amp;$A62,Magi!$D$1:$D$1407,"="&amp;M$18,Magi!$J$1:$J$1407,"=Presiding Quaesitor")</f>
        <v>0</v>
      </c>
      <c r="N62" s="2" t="n">
        <f aca="false">COUNTIFS(Magi!$A$1:$A$1407,"="&amp;$A62,Magi!$D$1:$D$1407,"="&amp;N$18,Magi!$J$1:$J$1407,"=Quaesitor")+COUNTIFS(Magi!$A$1:$A$1407,"="&amp;$A62,Magi!$D$1:$D$1407,"="&amp;N$18,Magi!$J$1:$J$1407,"=Quaesitor (junior)")+COUNTIFS(Magi!$A$1:$A$1407,"="&amp;$A62,Magi!$D$1:$D$1407,"="&amp;N$18,Magi!$J$1:$J$1407,"=Presiding Quaesitor")</f>
        <v>0</v>
      </c>
      <c r="O62" s="2" t="n">
        <f aca="false">COUNTIFS(Magi!$A$1:$A$1407,"="&amp;$A62,Magi!$D$1:$D$1407,"="&amp;O$18,Magi!$J$1:$J$1407,"=Quaesitor")+COUNTIFS(Magi!$A$1:$A$1407,"="&amp;$A62,Magi!$D$1:$D$1407,"="&amp;O$18,Magi!$J$1:$J$1407,"=Quaesitor (junior)")+COUNTIFS(Magi!$A$1:$A$1407,"="&amp;$A62,Magi!$D$1:$D$1407,"="&amp;O$18,Magi!$J$1:$J$1407,"=Presiding Quaesitor")</f>
        <v>0</v>
      </c>
      <c r="P62" s="2" t="n">
        <f aca="false">SUM(B62:O62)</f>
        <v>7</v>
      </c>
      <c r="Q62" s="1" t="n">
        <f aca="false">P27</f>
        <v>122</v>
      </c>
      <c r="R62" s="17" t="n">
        <f aca="false">P62/Q62</f>
        <v>0.0573770491803279</v>
      </c>
      <c r="S62" s="1" t="n">
        <f aca="false">P62-G62</f>
        <v>3</v>
      </c>
    </row>
    <row r="63" customFormat="false" ht="12.8" hidden="false" customHeight="false" outlineLevel="0" collapsed="false">
      <c r="A63" s="2" t="s">
        <v>1179</v>
      </c>
      <c r="B63" s="2" t="n">
        <f aca="false">COUNTIFS(Magi!$A$1:$A$1407,"="&amp;$A63,Magi!$D$1:$D$1407,"="&amp;B$18,Magi!$J$1:$J$1407,"=Quaesitor")+COUNTIFS(Magi!$A$1:$A$1407,"="&amp;$A63,Magi!$D$1:$D$1407,"="&amp;B$18,Magi!$J$1:$J$1407,"=Quaesitor (junior)")+COUNTIFS(Magi!$A$1:$A$1407,"="&amp;$A63,Magi!$D$1:$D$1407,"="&amp;B$18,Magi!$J$1:$J$1407,"=Presiding Quaesitor")</f>
        <v>0</v>
      </c>
      <c r="C63" s="2" t="n">
        <f aca="false">COUNTIFS(Magi!$A$1:$A$1407,"="&amp;$A63,Magi!$D$1:$D$1407,"="&amp;C$18,Magi!$J$1:$J$1407,"=Quaesitor")+COUNTIFS(Magi!$A$1:$A$1407,"="&amp;$A63,Magi!$D$1:$D$1407,"="&amp;C$18,Magi!$J$1:$J$1407,"=Quaesitor (junior)")+COUNTIFS(Magi!$A$1:$A$1407,"="&amp;$A63,Magi!$D$1:$D$1407,"="&amp;C$18,Magi!$J$1:$J$1407,"=Presiding Quaesitor")</f>
        <v>2</v>
      </c>
      <c r="D63" s="2" t="n">
        <f aca="false">COUNTIFS(Magi!$A$1:$A$1407,"="&amp;$A63,Magi!$D$1:$D$1407,"="&amp;D$18,Magi!$J$1:$J$1407,"=Quaesitor")+COUNTIFS(Magi!$A$1:$A$1407,"="&amp;$A63,Magi!$D$1:$D$1407,"="&amp;D$18,Magi!$J$1:$J$1407,"=Quaesitor (junior)")+COUNTIFS(Magi!$A$1:$A$1407,"="&amp;$A63,Magi!$D$1:$D$1407,"="&amp;D$18,Magi!$J$1:$J$1407,"=Presiding Quaesitor")</f>
        <v>0</v>
      </c>
      <c r="E63" s="2" t="n">
        <f aca="false">COUNTIFS(Magi!$A$1:$A$1407,"="&amp;$A63,Magi!$D$1:$D$1407,"="&amp;E$18,Magi!$J$1:$J$1407,"=Quaesitor")+COUNTIFS(Magi!$A$1:$A$1407,"="&amp;$A63,Magi!$D$1:$D$1407,"="&amp;E$18,Magi!$J$1:$J$1407,"=Quaesitor (junior)")+COUNTIFS(Magi!$A$1:$A$1407,"="&amp;$A63,Magi!$D$1:$D$1407,"="&amp;E$18,Magi!$J$1:$J$1407,"=Presiding Quaesitor")</f>
        <v>0</v>
      </c>
      <c r="F63" s="2" t="n">
        <f aca="false">COUNTIFS(Magi!$A$1:$A$1407,"="&amp;$A63,Magi!$D$1:$D$1407,"="&amp;F$18,Magi!$J$1:$J$1407,"=Quaesitor")+COUNTIFS(Magi!$A$1:$A$1407,"="&amp;$A63,Magi!$D$1:$D$1407,"="&amp;F$18,Magi!$J$1:$J$1407,"=Quaesitor (junior)")+COUNTIFS(Magi!$A$1:$A$1407,"="&amp;$A63,Magi!$D$1:$D$1407,"="&amp;F$18,Magi!$J$1:$J$1407,"=Presiding Quaesitor")</f>
        <v>0</v>
      </c>
      <c r="G63" s="2" t="n">
        <f aca="false">COUNTIFS(Magi!$A$1:$A$1407,"="&amp;$A63,Magi!$D$1:$D$1407,"="&amp;G$18,Magi!$J$1:$J$1407,"=Quaesitor")+COUNTIFS(Magi!$A$1:$A$1407,"="&amp;$A63,Magi!$D$1:$D$1407,"="&amp;G$18,Magi!$J$1:$J$1407,"=Quaesitor (junior)")+COUNTIFS(Magi!$A$1:$A$1407,"="&amp;$A63,Magi!$D$1:$D$1407,"="&amp;G$18,Magi!$J$1:$J$1407,"=Presiding Quaesitor")</f>
        <v>14</v>
      </c>
      <c r="H63" s="2" t="n">
        <f aca="false">COUNTIFS(Magi!$A$1:$A$1407,"="&amp;$A63,Magi!$D$1:$D$1407,"="&amp;H$18,Magi!$J$1:$J$1407,"=Quaesitor")+COUNTIFS(Magi!$A$1:$A$1407,"="&amp;$A63,Magi!$D$1:$D$1407,"="&amp;H$18,Magi!$J$1:$J$1407,"=Quaesitor (junior)")+COUNTIFS(Magi!$A$1:$A$1407,"="&amp;$A63,Magi!$D$1:$D$1407,"="&amp;H$18,Magi!$J$1:$J$1407,"=Presiding Quaesitor")</f>
        <v>1</v>
      </c>
      <c r="I63" s="2" t="n">
        <f aca="false">COUNTIFS(Magi!$A$1:$A$1407,"="&amp;$A63,Magi!$D$1:$D$1407,"="&amp;I$18,Magi!$J$1:$J$1407,"=Quaesitor")+COUNTIFS(Magi!$A$1:$A$1407,"="&amp;$A63,Magi!$D$1:$D$1407,"="&amp;I$18,Magi!$J$1:$J$1407,"=Quaesitor (junior)")+COUNTIFS(Magi!$A$1:$A$1407,"="&amp;$A63,Magi!$D$1:$D$1407,"="&amp;I$18,Magi!$J$1:$J$1407,"=Presiding Quaesitor")</f>
        <v>1</v>
      </c>
      <c r="J63" s="2" t="n">
        <f aca="false">COUNTIFS(Magi!$A$1:$A$1407,"="&amp;$A63,Magi!$D$1:$D$1407,"="&amp;J$18,Magi!$J$1:$J$1407,"=Quaesitor")+COUNTIFS(Magi!$A$1:$A$1407,"="&amp;$A63,Magi!$D$1:$D$1407,"="&amp;J$18,Magi!$J$1:$J$1407,"=Quaesitor (junior)")+COUNTIFS(Magi!$A$1:$A$1407,"="&amp;$A63,Magi!$D$1:$D$1407,"="&amp;J$18,Magi!$J$1:$J$1407,"=Presiding Quaesitor")</f>
        <v>0</v>
      </c>
      <c r="K63" s="2" t="n">
        <f aca="false">COUNTIFS(Magi!$A$1:$A$1407,"="&amp;$A63,Magi!$D$1:$D$1407,"="&amp;K$18,Magi!$J$1:$J$1407,"=Quaesitor")+COUNTIFS(Magi!$A$1:$A$1407,"="&amp;$A63,Magi!$D$1:$D$1407,"="&amp;K$18,Magi!$J$1:$J$1407,"=Quaesitor (junior)")+COUNTIFS(Magi!$A$1:$A$1407,"="&amp;$A63,Magi!$D$1:$D$1407,"="&amp;K$18,Magi!$J$1:$J$1407,"=Presiding Quaesitor")</f>
        <v>1</v>
      </c>
      <c r="L63" s="2" t="n">
        <f aca="false">COUNTIFS(Magi!$A$1:$A$1407,"="&amp;$A63,Magi!$D$1:$D$1407,"="&amp;L$18,Magi!$J$1:$J$1407,"=Quaesitor")+COUNTIFS(Magi!$A$1:$A$1407,"="&amp;$A63,Magi!$D$1:$D$1407,"="&amp;L$18,Magi!$J$1:$J$1407,"=Quaesitor (junior)")+COUNTIFS(Magi!$A$1:$A$1407,"="&amp;$A63,Magi!$D$1:$D$1407,"="&amp;L$18,Magi!$J$1:$J$1407,"=Presiding Quaesitor")</f>
        <v>1</v>
      </c>
      <c r="M63" s="2" t="n">
        <f aca="false">COUNTIFS(Magi!$A$1:$A$1407,"="&amp;$A63,Magi!$D$1:$D$1407,"="&amp;M$18,Magi!$J$1:$J$1407,"=Quaesitor")+COUNTIFS(Magi!$A$1:$A$1407,"="&amp;$A63,Magi!$D$1:$D$1407,"="&amp;M$18,Magi!$J$1:$J$1407,"=Quaesitor (junior)")+COUNTIFS(Magi!$A$1:$A$1407,"="&amp;$A63,Magi!$D$1:$D$1407,"="&amp;M$18,Magi!$J$1:$J$1407,"=Presiding Quaesitor")</f>
        <v>1</v>
      </c>
      <c r="N63" s="2" t="n">
        <f aca="false">COUNTIFS(Magi!$A$1:$A$1407,"="&amp;$A63,Magi!$D$1:$D$1407,"="&amp;N$18,Magi!$J$1:$J$1407,"=Quaesitor")+COUNTIFS(Magi!$A$1:$A$1407,"="&amp;$A63,Magi!$D$1:$D$1407,"="&amp;N$18,Magi!$J$1:$J$1407,"=Quaesitor (junior)")+COUNTIFS(Magi!$A$1:$A$1407,"="&amp;$A63,Magi!$D$1:$D$1407,"="&amp;N$18,Magi!$J$1:$J$1407,"=Presiding Quaesitor")</f>
        <v>0</v>
      </c>
      <c r="O63" s="2" t="n">
        <f aca="false">COUNTIFS(Magi!$A$1:$A$1407,"="&amp;$A63,Magi!$D$1:$D$1407,"="&amp;O$18,Magi!$J$1:$J$1407,"=Quaesitor")+COUNTIFS(Magi!$A$1:$A$1407,"="&amp;$A63,Magi!$D$1:$D$1407,"="&amp;O$18,Magi!$J$1:$J$1407,"=Quaesitor (junior)")+COUNTIFS(Magi!$A$1:$A$1407,"="&amp;$A63,Magi!$D$1:$D$1407,"="&amp;O$18,Magi!$J$1:$J$1407,"=Presiding Quaesitor")</f>
        <v>0</v>
      </c>
      <c r="P63" s="2" t="n">
        <f aca="false">SUM(B63:O63)</f>
        <v>21</v>
      </c>
      <c r="Q63" s="1" t="n">
        <f aca="false">P28</f>
        <v>116</v>
      </c>
      <c r="R63" s="17" t="n">
        <f aca="false">P63/Q63</f>
        <v>0.181034482758621</v>
      </c>
      <c r="S63" s="1" t="n">
        <f aca="false">P63-G63</f>
        <v>7</v>
      </c>
    </row>
    <row r="64" customFormat="false" ht="12.8" hidden="false" customHeight="false" outlineLevel="0" collapsed="false">
      <c r="A64" s="2" t="s">
        <v>1290</v>
      </c>
      <c r="B64" s="2" t="n">
        <f aca="false">COUNTIFS(Magi!$A$1:$A$1407,"="&amp;$A64,Magi!$D$1:$D$1407,"="&amp;B$18,Magi!$J$1:$J$1407,"=Quaesitor")+COUNTIFS(Magi!$A$1:$A$1407,"="&amp;$A64,Magi!$D$1:$D$1407,"="&amp;B$18,Magi!$J$1:$J$1407,"=Quaesitor (junior)")+COUNTIFS(Magi!$A$1:$A$1407,"="&amp;$A64,Magi!$D$1:$D$1407,"="&amp;B$18,Magi!$J$1:$J$1407,"=Presiding Quaesitor")</f>
        <v>0</v>
      </c>
      <c r="C64" s="2" t="n">
        <f aca="false">COUNTIFS(Magi!$A$1:$A$1407,"="&amp;$A64,Magi!$D$1:$D$1407,"="&amp;C$18,Magi!$J$1:$J$1407,"=Quaesitor")+COUNTIFS(Magi!$A$1:$A$1407,"="&amp;$A64,Magi!$D$1:$D$1407,"="&amp;C$18,Magi!$J$1:$J$1407,"=Quaesitor (junior)")+COUNTIFS(Magi!$A$1:$A$1407,"="&amp;$A64,Magi!$D$1:$D$1407,"="&amp;C$18,Magi!$J$1:$J$1407,"=Presiding Quaesitor")</f>
        <v>0</v>
      </c>
      <c r="D64" s="2" t="n">
        <f aca="false">COUNTIFS(Magi!$A$1:$A$1407,"="&amp;$A64,Magi!$D$1:$D$1407,"="&amp;D$18,Magi!$J$1:$J$1407,"=Quaesitor")+COUNTIFS(Magi!$A$1:$A$1407,"="&amp;$A64,Magi!$D$1:$D$1407,"="&amp;D$18,Magi!$J$1:$J$1407,"=Quaesitor (junior)")+COUNTIFS(Magi!$A$1:$A$1407,"="&amp;$A64,Magi!$D$1:$D$1407,"="&amp;D$18,Magi!$J$1:$J$1407,"=Presiding Quaesitor")</f>
        <v>0</v>
      </c>
      <c r="E64" s="2" t="n">
        <f aca="false">COUNTIFS(Magi!$A$1:$A$1407,"="&amp;$A64,Magi!$D$1:$D$1407,"="&amp;E$18,Magi!$J$1:$J$1407,"=Quaesitor")+COUNTIFS(Magi!$A$1:$A$1407,"="&amp;$A64,Magi!$D$1:$D$1407,"="&amp;E$18,Magi!$J$1:$J$1407,"=Quaesitor (junior)")+COUNTIFS(Magi!$A$1:$A$1407,"="&amp;$A64,Magi!$D$1:$D$1407,"="&amp;E$18,Magi!$J$1:$J$1407,"=Presiding Quaesitor")</f>
        <v>1</v>
      </c>
      <c r="F64" s="2" t="n">
        <f aca="false">COUNTIFS(Magi!$A$1:$A$1407,"="&amp;$A64,Magi!$D$1:$D$1407,"="&amp;F$18,Magi!$J$1:$J$1407,"=Quaesitor")+COUNTIFS(Magi!$A$1:$A$1407,"="&amp;$A64,Magi!$D$1:$D$1407,"="&amp;F$18,Magi!$J$1:$J$1407,"=Quaesitor (junior)")+COUNTIFS(Magi!$A$1:$A$1407,"="&amp;$A64,Magi!$D$1:$D$1407,"="&amp;F$18,Magi!$J$1:$J$1407,"=Presiding Quaesitor")</f>
        <v>0</v>
      </c>
      <c r="G64" s="2" t="n">
        <f aca="false">COUNTIFS(Magi!$A$1:$A$1407,"="&amp;$A64,Magi!$D$1:$D$1407,"="&amp;G$18,Magi!$J$1:$J$1407,"=Quaesitor")+COUNTIFS(Magi!$A$1:$A$1407,"="&amp;$A64,Magi!$D$1:$D$1407,"="&amp;G$18,Magi!$J$1:$J$1407,"=Quaesitor (junior)")+COUNTIFS(Magi!$A$1:$A$1407,"="&amp;$A64,Magi!$D$1:$D$1407,"="&amp;G$18,Magi!$J$1:$J$1407,"=Presiding Quaesitor")</f>
        <v>6</v>
      </c>
      <c r="H64" s="2" t="n">
        <f aca="false">COUNTIFS(Magi!$A$1:$A$1407,"="&amp;$A64,Magi!$D$1:$D$1407,"="&amp;H$18,Magi!$J$1:$J$1407,"=Quaesitor")+COUNTIFS(Magi!$A$1:$A$1407,"="&amp;$A64,Magi!$D$1:$D$1407,"="&amp;H$18,Magi!$J$1:$J$1407,"=Quaesitor (junior)")+COUNTIFS(Magi!$A$1:$A$1407,"="&amp;$A64,Magi!$D$1:$D$1407,"="&amp;H$18,Magi!$J$1:$J$1407,"=Presiding Quaesitor")</f>
        <v>0</v>
      </c>
      <c r="I64" s="2" t="n">
        <f aca="false">COUNTIFS(Magi!$A$1:$A$1407,"="&amp;$A64,Magi!$D$1:$D$1407,"="&amp;I$18,Magi!$J$1:$J$1407,"=Quaesitor")+COUNTIFS(Magi!$A$1:$A$1407,"="&amp;$A64,Magi!$D$1:$D$1407,"="&amp;I$18,Magi!$J$1:$J$1407,"=Quaesitor (junior)")+COUNTIFS(Magi!$A$1:$A$1407,"="&amp;$A64,Magi!$D$1:$D$1407,"="&amp;I$18,Magi!$J$1:$J$1407,"=Presiding Quaesitor")</f>
        <v>0</v>
      </c>
      <c r="J64" s="2" t="n">
        <f aca="false">COUNTIFS(Magi!$A$1:$A$1407,"="&amp;$A64,Magi!$D$1:$D$1407,"="&amp;J$18,Magi!$J$1:$J$1407,"=Quaesitor")+COUNTIFS(Magi!$A$1:$A$1407,"="&amp;$A64,Magi!$D$1:$D$1407,"="&amp;J$18,Magi!$J$1:$J$1407,"=Quaesitor (junior)")+COUNTIFS(Magi!$A$1:$A$1407,"="&amp;$A64,Magi!$D$1:$D$1407,"="&amp;J$18,Magi!$J$1:$J$1407,"=Presiding Quaesitor")</f>
        <v>0</v>
      </c>
      <c r="K64" s="2" t="n">
        <f aca="false">COUNTIFS(Magi!$A$1:$A$1407,"="&amp;$A64,Magi!$D$1:$D$1407,"="&amp;K$18,Magi!$J$1:$J$1407,"=Quaesitor")+COUNTIFS(Magi!$A$1:$A$1407,"="&amp;$A64,Magi!$D$1:$D$1407,"="&amp;K$18,Magi!$J$1:$J$1407,"=Quaesitor (junior)")+COUNTIFS(Magi!$A$1:$A$1407,"="&amp;$A64,Magi!$D$1:$D$1407,"="&amp;K$18,Magi!$J$1:$J$1407,"=Presiding Quaesitor")</f>
        <v>0</v>
      </c>
      <c r="L64" s="2" t="n">
        <f aca="false">COUNTIFS(Magi!$A$1:$A$1407,"="&amp;$A64,Magi!$D$1:$D$1407,"="&amp;L$18,Magi!$J$1:$J$1407,"=Quaesitor")+COUNTIFS(Magi!$A$1:$A$1407,"="&amp;$A64,Magi!$D$1:$D$1407,"="&amp;L$18,Magi!$J$1:$J$1407,"=Quaesitor (junior)")+COUNTIFS(Magi!$A$1:$A$1407,"="&amp;$A64,Magi!$D$1:$D$1407,"="&amp;L$18,Magi!$J$1:$J$1407,"=Presiding Quaesitor")</f>
        <v>1</v>
      </c>
      <c r="M64" s="2" t="n">
        <f aca="false">COUNTIFS(Magi!$A$1:$A$1407,"="&amp;$A64,Magi!$D$1:$D$1407,"="&amp;M$18,Magi!$J$1:$J$1407,"=Quaesitor")+COUNTIFS(Magi!$A$1:$A$1407,"="&amp;$A64,Magi!$D$1:$D$1407,"="&amp;M$18,Magi!$J$1:$J$1407,"=Quaesitor (junior)")+COUNTIFS(Magi!$A$1:$A$1407,"="&amp;$A64,Magi!$D$1:$D$1407,"="&amp;M$18,Magi!$J$1:$J$1407,"=Presiding Quaesitor")</f>
        <v>0</v>
      </c>
      <c r="N64" s="2" t="n">
        <f aca="false">COUNTIFS(Magi!$A$1:$A$1407,"="&amp;$A64,Magi!$D$1:$D$1407,"="&amp;N$18,Magi!$J$1:$J$1407,"=Quaesitor")+COUNTIFS(Magi!$A$1:$A$1407,"="&amp;$A64,Magi!$D$1:$D$1407,"="&amp;N$18,Magi!$J$1:$J$1407,"=Quaesitor (junior)")+COUNTIFS(Magi!$A$1:$A$1407,"="&amp;$A64,Magi!$D$1:$D$1407,"="&amp;N$18,Magi!$J$1:$J$1407,"=Presiding Quaesitor")</f>
        <v>0</v>
      </c>
      <c r="O64" s="2" t="n">
        <f aca="false">COUNTIFS(Magi!$A$1:$A$1407,"="&amp;$A64,Magi!$D$1:$D$1407,"="&amp;O$18,Magi!$J$1:$J$1407,"=Quaesitor")+COUNTIFS(Magi!$A$1:$A$1407,"="&amp;$A64,Magi!$D$1:$D$1407,"="&amp;O$18,Magi!$J$1:$J$1407,"=Quaesitor (junior)")+COUNTIFS(Magi!$A$1:$A$1407,"="&amp;$A64,Magi!$D$1:$D$1407,"="&amp;O$18,Magi!$J$1:$J$1407,"=Presiding Quaesitor")</f>
        <v>0</v>
      </c>
      <c r="P64" s="2" t="n">
        <f aca="false">SUM(B64:O64)</f>
        <v>8</v>
      </c>
      <c r="Q64" s="1" t="n">
        <f aca="false">P29</f>
        <v>70</v>
      </c>
      <c r="R64" s="17" t="n">
        <f aca="false">P64/Q64</f>
        <v>0.114285714285714</v>
      </c>
      <c r="S64" s="1" t="n">
        <f aca="false">P64-G64</f>
        <v>2</v>
      </c>
    </row>
    <row r="65" customFormat="false" ht="12.8" hidden="false" customHeight="false" outlineLevel="0" collapsed="false">
      <c r="A65" s="2" t="s">
        <v>1389</v>
      </c>
      <c r="B65" s="2" t="n">
        <f aca="false">COUNTIFS(Magi!$A$1:$A$1407,"="&amp;$A65,Magi!$D$1:$D$1407,"="&amp;B$18,Magi!$J$1:$J$1407,"=Quaesitor")+COUNTIFS(Magi!$A$1:$A$1407,"="&amp;$A65,Magi!$D$1:$D$1407,"="&amp;B$18,Magi!$J$1:$J$1407,"=Quaesitor (junior)")+COUNTIFS(Magi!$A$1:$A$1407,"="&amp;$A65,Magi!$D$1:$D$1407,"="&amp;B$18,Magi!$J$1:$J$1407,"=Presiding Quaesitor")</f>
        <v>0</v>
      </c>
      <c r="C65" s="2" t="n">
        <f aca="false">COUNTIFS(Magi!$A$1:$A$1407,"="&amp;$A65,Magi!$D$1:$D$1407,"="&amp;C$18,Magi!$J$1:$J$1407,"=Quaesitor")+COUNTIFS(Magi!$A$1:$A$1407,"="&amp;$A65,Magi!$D$1:$D$1407,"="&amp;C$18,Magi!$J$1:$J$1407,"=Quaesitor (junior)")+COUNTIFS(Magi!$A$1:$A$1407,"="&amp;$A65,Magi!$D$1:$D$1407,"="&amp;C$18,Magi!$J$1:$J$1407,"=Presiding Quaesitor")</f>
        <v>0</v>
      </c>
      <c r="D65" s="2" t="n">
        <f aca="false">COUNTIFS(Magi!$A$1:$A$1407,"="&amp;$A65,Magi!$D$1:$D$1407,"="&amp;D$18,Magi!$J$1:$J$1407,"=Quaesitor")+COUNTIFS(Magi!$A$1:$A$1407,"="&amp;$A65,Magi!$D$1:$D$1407,"="&amp;D$18,Magi!$J$1:$J$1407,"=Quaesitor (junior)")+COUNTIFS(Magi!$A$1:$A$1407,"="&amp;$A65,Magi!$D$1:$D$1407,"="&amp;D$18,Magi!$J$1:$J$1407,"=Presiding Quaesitor")</f>
        <v>0</v>
      </c>
      <c r="E65" s="2" t="n">
        <f aca="false">COUNTIFS(Magi!$A$1:$A$1407,"="&amp;$A65,Magi!$D$1:$D$1407,"="&amp;E$18,Magi!$J$1:$J$1407,"=Quaesitor")+COUNTIFS(Magi!$A$1:$A$1407,"="&amp;$A65,Magi!$D$1:$D$1407,"="&amp;E$18,Magi!$J$1:$J$1407,"=Quaesitor (junior)")+COUNTIFS(Magi!$A$1:$A$1407,"="&amp;$A65,Magi!$D$1:$D$1407,"="&amp;E$18,Magi!$J$1:$J$1407,"=Presiding Quaesitor")</f>
        <v>0</v>
      </c>
      <c r="F65" s="2" t="n">
        <f aca="false">COUNTIFS(Magi!$A$1:$A$1407,"="&amp;$A65,Magi!$D$1:$D$1407,"="&amp;F$18,Magi!$J$1:$J$1407,"=Quaesitor")+COUNTIFS(Magi!$A$1:$A$1407,"="&amp;$A65,Magi!$D$1:$D$1407,"="&amp;F$18,Magi!$J$1:$J$1407,"=Quaesitor (junior)")+COUNTIFS(Magi!$A$1:$A$1407,"="&amp;$A65,Magi!$D$1:$D$1407,"="&amp;F$18,Magi!$J$1:$J$1407,"=Presiding Quaesitor")</f>
        <v>1</v>
      </c>
      <c r="G65" s="2" t="n">
        <f aca="false">COUNTIFS(Magi!$A$1:$A$1407,"="&amp;$A65,Magi!$D$1:$D$1407,"="&amp;G$18,Magi!$J$1:$J$1407,"=Quaesitor")+COUNTIFS(Magi!$A$1:$A$1407,"="&amp;$A65,Magi!$D$1:$D$1407,"="&amp;G$18,Magi!$J$1:$J$1407,"=Quaesitor (junior)")+COUNTIFS(Magi!$A$1:$A$1407,"="&amp;$A65,Magi!$D$1:$D$1407,"="&amp;G$18,Magi!$J$1:$J$1407,"=Presiding Quaesitor")+1</f>
        <v>7</v>
      </c>
      <c r="H65" s="2" t="n">
        <f aca="false">COUNTIFS(Magi!$A$1:$A$1407,"="&amp;$A65,Magi!$D$1:$D$1407,"="&amp;H$18,Magi!$J$1:$J$1407,"=Quaesitor")+COUNTIFS(Magi!$A$1:$A$1407,"="&amp;$A65,Magi!$D$1:$D$1407,"="&amp;H$18,Magi!$J$1:$J$1407,"=Quaesitor (junior)")+COUNTIFS(Magi!$A$1:$A$1407,"="&amp;$A65,Magi!$D$1:$D$1407,"="&amp;H$18,Magi!$J$1:$J$1407,"=Presiding Quaesitor")</f>
        <v>1</v>
      </c>
      <c r="I65" s="2" t="n">
        <f aca="false">COUNTIFS(Magi!$A$1:$A$1407,"="&amp;$A65,Magi!$D$1:$D$1407,"="&amp;I$18,Magi!$J$1:$J$1407,"=Quaesitor")+COUNTIFS(Magi!$A$1:$A$1407,"="&amp;$A65,Magi!$D$1:$D$1407,"="&amp;I$18,Magi!$J$1:$J$1407,"=Quaesitor (junior)")+COUNTIFS(Magi!$A$1:$A$1407,"="&amp;$A65,Magi!$D$1:$D$1407,"="&amp;I$18,Magi!$J$1:$J$1407,"=Presiding Quaesitor")</f>
        <v>0</v>
      </c>
      <c r="J65" s="2" t="n">
        <f aca="false">COUNTIFS(Magi!$A$1:$A$1407,"="&amp;$A65,Magi!$D$1:$D$1407,"="&amp;J$18,Magi!$J$1:$J$1407,"=Quaesitor")+COUNTIFS(Magi!$A$1:$A$1407,"="&amp;$A65,Magi!$D$1:$D$1407,"="&amp;J$18,Magi!$J$1:$J$1407,"=Quaesitor (junior)")+COUNTIFS(Magi!$A$1:$A$1407,"="&amp;$A65,Magi!$D$1:$D$1407,"="&amp;J$18,Magi!$J$1:$J$1407,"=Presiding Quaesitor")</f>
        <v>0</v>
      </c>
      <c r="K65" s="2" t="n">
        <f aca="false">COUNTIFS(Magi!$A$1:$A$1407,"="&amp;$A65,Magi!$D$1:$D$1407,"="&amp;K$18,Magi!$J$1:$J$1407,"=Quaesitor")+COUNTIFS(Magi!$A$1:$A$1407,"="&amp;$A65,Magi!$D$1:$D$1407,"="&amp;K$18,Magi!$J$1:$J$1407,"=Quaesitor (junior)")+COUNTIFS(Magi!$A$1:$A$1407,"="&amp;$A65,Magi!$D$1:$D$1407,"="&amp;K$18,Magi!$J$1:$J$1407,"=Presiding Quaesitor")</f>
        <v>0</v>
      </c>
      <c r="L65" s="2" t="n">
        <f aca="false">COUNTIFS(Magi!$A$1:$A$1407,"="&amp;$A65,Magi!$D$1:$D$1407,"="&amp;L$18,Magi!$J$1:$J$1407,"=Quaesitor")+COUNTIFS(Magi!$A$1:$A$1407,"="&amp;$A65,Magi!$D$1:$D$1407,"="&amp;L$18,Magi!$J$1:$J$1407,"=Quaesitor (junior)")+COUNTIFS(Magi!$A$1:$A$1407,"="&amp;$A65,Magi!$D$1:$D$1407,"="&amp;L$18,Magi!$J$1:$J$1407,"=Presiding Quaesitor")</f>
        <v>1</v>
      </c>
      <c r="M65" s="2" t="n">
        <f aca="false">COUNTIFS(Magi!$A$1:$A$1407,"="&amp;$A65,Magi!$D$1:$D$1407,"="&amp;M$18,Magi!$J$1:$J$1407,"=Quaesitor")+COUNTIFS(Magi!$A$1:$A$1407,"="&amp;$A65,Magi!$D$1:$D$1407,"="&amp;M$18,Magi!$J$1:$J$1407,"=Quaesitor (junior)")+COUNTIFS(Magi!$A$1:$A$1407,"="&amp;$A65,Magi!$D$1:$D$1407,"="&amp;M$18,Magi!$J$1:$J$1407,"=Presiding Quaesitor")</f>
        <v>1</v>
      </c>
      <c r="N65" s="2" t="n">
        <f aca="false">COUNTIFS(Magi!$A$1:$A$1407,"="&amp;$A65,Magi!$D$1:$D$1407,"="&amp;N$18,Magi!$J$1:$J$1407,"=Quaesitor")+COUNTIFS(Magi!$A$1:$A$1407,"="&amp;$A65,Magi!$D$1:$D$1407,"="&amp;N$18,Magi!$J$1:$J$1407,"=Quaesitor (junior)")+COUNTIFS(Magi!$A$1:$A$1407,"="&amp;$A65,Magi!$D$1:$D$1407,"="&amp;N$18,Magi!$J$1:$J$1407,"=Presiding Quaesitor")</f>
        <v>0</v>
      </c>
      <c r="O65" s="2" t="n">
        <f aca="false">COUNTIFS(Magi!$A$1:$A$1407,"="&amp;$A65,Magi!$D$1:$D$1407,"="&amp;O$18,Magi!$J$1:$J$1407,"=Quaesitor")+COUNTIFS(Magi!$A$1:$A$1407,"="&amp;$A65,Magi!$D$1:$D$1407,"="&amp;O$18,Magi!$J$1:$J$1407,"=Quaesitor (junior)")+COUNTIFS(Magi!$A$1:$A$1407,"="&amp;$A65,Magi!$D$1:$D$1407,"="&amp;O$18,Magi!$J$1:$J$1407,"=Presiding Quaesitor")</f>
        <v>0</v>
      </c>
      <c r="P65" s="2" t="n">
        <f aca="false">SUM(B65:O65)</f>
        <v>11</v>
      </c>
      <c r="Q65" s="1" t="n">
        <f aca="false">P30</f>
        <v>102</v>
      </c>
      <c r="R65" s="17" t="n">
        <f aca="false">P65/Q65</f>
        <v>0.107843137254902</v>
      </c>
      <c r="S65" s="1" t="n">
        <f aca="false">P65-G65</f>
        <v>4</v>
      </c>
    </row>
    <row r="66" customFormat="false" ht="12.8" hidden="false" customHeight="false" outlineLevel="0" collapsed="false">
      <c r="A66" s="2" t="s">
        <v>1526</v>
      </c>
      <c r="B66" s="2" t="n">
        <f aca="false">COUNTIFS(Magi!$A$1:$A$1407,"="&amp;$A66,Magi!$D$1:$D$1407,"="&amp;B$18,Magi!$J$1:$J$1407,"=Quaesitor")+COUNTIFS(Magi!$A$1:$A$1407,"="&amp;$A66,Magi!$D$1:$D$1407,"="&amp;B$18,Magi!$J$1:$J$1407,"=Quaesitor (junior)")+COUNTIFS(Magi!$A$1:$A$1407,"="&amp;$A66,Magi!$D$1:$D$1407,"="&amp;B$18,Magi!$J$1:$J$1407,"=Presiding Quaesitor")</f>
        <v>0</v>
      </c>
      <c r="C66" s="2" t="n">
        <f aca="false">COUNTIFS(Magi!$A$1:$A$1407,"="&amp;$A66,Magi!$D$1:$D$1407,"="&amp;C$18,Magi!$J$1:$J$1407,"=Quaesitor")+COUNTIFS(Magi!$A$1:$A$1407,"="&amp;$A66,Magi!$D$1:$D$1407,"="&amp;C$18,Magi!$J$1:$J$1407,"=Quaesitor (junior)")+COUNTIFS(Magi!$A$1:$A$1407,"="&amp;$A66,Magi!$D$1:$D$1407,"="&amp;C$18,Magi!$J$1:$J$1407,"=Presiding Quaesitor")</f>
        <v>0</v>
      </c>
      <c r="D66" s="2" t="n">
        <f aca="false">COUNTIFS(Magi!$A$1:$A$1407,"="&amp;$A66,Magi!$D$1:$D$1407,"="&amp;D$18,Magi!$J$1:$J$1407,"=Quaesitor")+COUNTIFS(Magi!$A$1:$A$1407,"="&amp;$A66,Magi!$D$1:$D$1407,"="&amp;D$18,Magi!$J$1:$J$1407,"=Quaesitor (junior)")+COUNTIFS(Magi!$A$1:$A$1407,"="&amp;$A66,Magi!$D$1:$D$1407,"="&amp;D$18,Magi!$J$1:$J$1407,"=Presiding Quaesitor")</f>
        <v>0</v>
      </c>
      <c r="E66" s="2" t="n">
        <f aca="false">COUNTIFS(Magi!$A$1:$A$1407,"="&amp;$A66,Magi!$D$1:$D$1407,"="&amp;E$18,Magi!$J$1:$J$1407,"=Quaesitor")+COUNTIFS(Magi!$A$1:$A$1407,"="&amp;$A66,Magi!$D$1:$D$1407,"="&amp;E$18,Magi!$J$1:$J$1407,"=Quaesitor (junior)")+COUNTIFS(Magi!$A$1:$A$1407,"="&amp;$A66,Magi!$D$1:$D$1407,"="&amp;E$18,Magi!$J$1:$J$1407,"=Presiding Quaesitor")</f>
        <v>0</v>
      </c>
      <c r="F66" s="2" t="n">
        <f aca="false">COUNTIFS(Magi!$A$1:$A$1407,"="&amp;$A66,Magi!$D$1:$D$1407,"="&amp;F$18,Magi!$J$1:$J$1407,"=Quaesitor")+COUNTIFS(Magi!$A$1:$A$1407,"="&amp;$A66,Magi!$D$1:$D$1407,"="&amp;F$18,Magi!$J$1:$J$1407,"=Quaesitor (junior)")+COUNTIFS(Magi!$A$1:$A$1407,"="&amp;$A66,Magi!$D$1:$D$1407,"="&amp;F$18,Magi!$J$1:$J$1407,"=Presiding Quaesitor")</f>
        <v>0</v>
      </c>
      <c r="G66" s="2" t="n">
        <f aca="false">COUNTIFS(Magi!$A$1:$A$1407,"="&amp;$A66,Magi!$D$1:$D$1407,"="&amp;G$18,Magi!$J$1:$J$1407,"=Quaesitor")+COUNTIFS(Magi!$A$1:$A$1407,"="&amp;$A66,Magi!$D$1:$D$1407,"="&amp;G$18,Magi!$J$1:$J$1407,"=Quaesitor (junior)")+COUNTIFS(Magi!$A$1:$A$1407,"="&amp;$A66,Magi!$D$1:$D$1407,"="&amp;G$18,Magi!$J$1:$J$1407,"=Presiding Quaesitor")</f>
        <v>10</v>
      </c>
      <c r="H66" s="2" t="n">
        <f aca="false">COUNTIFS(Magi!$A$1:$A$1407,"="&amp;$A66,Magi!$D$1:$D$1407,"="&amp;H$18,Magi!$J$1:$J$1407,"=Quaesitor")+COUNTIFS(Magi!$A$1:$A$1407,"="&amp;$A66,Magi!$D$1:$D$1407,"="&amp;H$18,Magi!$J$1:$J$1407,"=Quaesitor (junior)")+COUNTIFS(Magi!$A$1:$A$1407,"="&amp;$A66,Magi!$D$1:$D$1407,"="&amp;H$18,Magi!$J$1:$J$1407,"=Presiding Quaesitor")</f>
        <v>0</v>
      </c>
      <c r="I66" s="2" t="n">
        <f aca="false">COUNTIFS(Magi!$A$1:$A$1407,"="&amp;$A66,Magi!$D$1:$D$1407,"="&amp;I$18,Magi!$J$1:$J$1407,"=Quaesitor")+COUNTIFS(Magi!$A$1:$A$1407,"="&amp;$A66,Magi!$D$1:$D$1407,"="&amp;I$18,Magi!$J$1:$J$1407,"=Quaesitor (junior)")+COUNTIFS(Magi!$A$1:$A$1407,"="&amp;$A66,Magi!$D$1:$D$1407,"="&amp;I$18,Magi!$J$1:$J$1407,"=Presiding Quaesitor")</f>
        <v>0</v>
      </c>
      <c r="J66" s="2" t="n">
        <f aca="false">COUNTIFS(Magi!$A$1:$A$1407,"="&amp;$A66,Magi!$D$1:$D$1407,"="&amp;J$18,Magi!$J$1:$J$1407,"=Quaesitor")+COUNTIFS(Magi!$A$1:$A$1407,"="&amp;$A66,Magi!$D$1:$D$1407,"="&amp;J$18,Magi!$J$1:$J$1407,"=Quaesitor (junior)")+COUNTIFS(Magi!$A$1:$A$1407,"="&amp;$A66,Magi!$D$1:$D$1407,"="&amp;J$18,Magi!$J$1:$J$1407,"=Presiding Quaesitor")</f>
        <v>0</v>
      </c>
      <c r="K66" s="2" t="n">
        <f aca="false">COUNTIFS(Magi!$A$1:$A$1407,"="&amp;$A66,Magi!$D$1:$D$1407,"="&amp;K$18,Magi!$J$1:$J$1407,"=Quaesitor")+COUNTIFS(Magi!$A$1:$A$1407,"="&amp;$A66,Magi!$D$1:$D$1407,"="&amp;K$18,Magi!$J$1:$J$1407,"=Quaesitor (junior)")+COUNTIFS(Magi!$A$1:$A$1407,"="&amp;$A66,Magi!$D$1:$D$1407,"="&amp;K$18,Magi!$J$1:$J$1407,"=Presiding Quaesitor")</f>
        <v>2</v>
      </c>
      <c r="L66" s="2" t="n">
        <f aca="false">COUNTIFS(Magi!$A$1:$A$1407,"="&amp;$A66,Magi!$D$1:$D$1407,"="&amp;L$18,Magi!$J$1:$J$1407,"=Quaesitor")+COUNTIFS(Magi!$A$1:$A$1407,"="&amp;$A66,Magi!$D$1:$D$1407,"="&amp;L$18,Magi!$J$1:$J$1407,"=Quaesitor (junior)")+COUNTIFS(Magi!$A$1:$A$1407,"="&amp;$A66,Magi!$D$1:$D$1407,"="&amp;L$18,Magi!$J$1:$J$1407,"=Presiding Quaesitor")</f>
        <v>0</v>
      </c>
      <c r="M66" s="2" t="n">
        <f aca="false">COUNTIFS(Magi!$A$1:$A$1407,"="&amp;$A66,Magi!$D$1:$D$1407,"="&amp;M$18,Magi!$J$1:$J$1407,"=Quaesitor")+COUNTIFS(Magi!$A$1:$A$1407,"="&amp;$A66,Magi!$D$1:$D$1407,"="&amp;M$18,Magi!$J$1:$J$1407,"=Quaesitor (junior)")+COUNTIFS(Magi!$A$1:$A$1407,"="&amp;$A66,Magi!$D$1:$D$1407,"="&amp;M$18,Magi!$J$1:$J$1407,"=Presiding Quaesitor")</f>
        <v>0</v>
      </c>
      <c r="N66" s="2" t="n">
        <f aca="false">COUNTIFS(Magi!$A$1:$A$1407,"="&amp;$A66,Magi!$D$1:$D$1407,"="&amp;N$18,Magi!$J$1:$J$1407,"=Quaesitor")+COUNTIFS(Magi!$A$1:$A$1407,"="&amp;$A66,Magi!$D$1:$D$1407,"="&amp;N$18,Magi!$J$1:$J$1407,"=Quaesitor (junior)")+COUNTIFS(Magi!$A$1:$A$1407,"="&amp;$A66,Magi!$D$1:$D$1407,"="&amp;N$18,Magi!$J$1:$J$1407,"=Presiding Quaesitor")</f>
        <v>0</v>
      </c>
      <c r="O66" s="2" t="n">
        <f aca="false">COUNTIFS(Magi!$A$1:$A$1407,"="&amp;$A66,Magi!$D$1:$D$1407,"="&amp;O$18,Magi!$J$1:$J$1407,"=Quaesitor")+COUNTIFS(Magi!$A$1:$A$1407,"="&amp;$A66,Magi!$D$1:$D$1407,"="&amp;O$18,Magi!$J$1:$J$1407,"=Quaesitor (junior)")+COUNTIFS(Magi!$A$1:$A$1407,"="&amp;$A66,Magi!$D$1:$D$1407,"="&amp;O$18,Magi!$J$1:$J$1407,"=Presiding Quaesitor")</f>
        <v>0</v>
      </c>
      <c r="P66" s="2" t="n">
        <f aca="false">SUM(B66:O66)</f>
        <v>12</v>
      </c>
      <c r="Q66" s="1" t="n">
        <f aca="false">P31</f>
        <v>97</v>
      </c>
      <c r="R66" s="17" t="n">
        <f aca="false">P66/Q66</f>
        <v>0.123711340206186</v>
      </c>
      <c r="S66" s="1" t="n">
        <f aca="false">P66-G66</f>
        <v>2</v>
      </c>
    </row>
    <row r="67" customFormat="false" ht="12.8" hidden="false" customHeight="false" outlineLevel="0" collapsed="false">
      <c r="A67" s="2" t="s">
        <v>401</v>
      </c>
      <c r="B67" s="2" t="n">
        <f aca="false">COUNTIFS(Magi!$A$1:$A$1407,"="&amp;$A67,Magi!$D$1:$D$1407,"="&amp;B$18,Magi!$J$1:$J$1407,"=Quaesitor")+COUNTIFS(Magi!$A$1:$A$1407,"="&amp;$A67,Magi!$D$1:$D$1407,"="&amp;B$18,Magi!$J$1:$J$1407,"=Quaesitor (junior)")+COUNTIFS(Magi!$A$1:$A$1407,"="&amp;$A67,Magi!$D$1:$D$1407,"="&amp;B$18,Magi!$J$1:$J$1407,"=Presiding Quaesitor")</f>
        <v>0</v>
      </c>
      <c r="C67" s="2" t="n">
        <f aca="false">COUNTIFS(Magi!$A$1:$A$1407,"="&amp;$A67,Magi!$D$1:$D$1407,"="&amp;C$18,Magi!$J$1:$J$1407,"=Quaesitor")+COUNTIFS(Magi!$A$1:$A$1407,"="&amp;$A67,Magi!$D$1:$D$1407,"="&amp;C$18,Magi!$J$1:$J$1407,"=Quaesitor (junior)")+COUNTIFS(Magi!$A$1:$A$1407,"="&amp;$A67,Magi!$D$1:$D$1407,"="&amp;C$18,Magi!$J$1:$J$1407,"=Presiding Quaesitor")</f>
        <v>0</v>
      </c>
      <c r="D67" s="2" t="n">
        <f aca="false">COUNTIFS(Magi!$A$1:$A$1407,"="&amp;$A67,Magi!$D$1:$D$1407,"="&amp;D$18,Magi!$J$1:$J$1407,"=Quaesitor")+COUNTIFS(Magi!$A$1:$A$1407,"="&amp;$A67,Magi!$D$1:$D$1407,"="&amp;D$18,Magi!$J$1:$J$1407,"=Quaesitor (junior)")+COUNTIFS(Magi!$A$1:$A$1407,"="&amp;$A67,Magi!$D$1:$D$1407,"="&amp;D$18,Magi!$J$1:$J$1407,"=Presiding Quaesitor")</f>
        <v>0</v>
      </c>
      <c r="E67" s="2" t="n">
        <f aca="false">COUNTIFS(Magi!$A$1:$A$1407,"="&amp;$A67,Magi!$D$1:$D$1407,"="&amp;E$18,Magi!$J$1:$J$1407,"=Quaesitor")+COUNTIFS(Magi!$A$1:$A$1407,"="&amp;$A67,Magi!$D$1:$D$1407,"="&amp;E$18,Magi!$J$1:$J$1407,"=Quaesitor (junior)")+COUNTIFS(Magi!$A$1:$A$1407,"="&amp;$A67,Magi!$D$1:$D$1407,"="&amp;E$18,Magi!$J$1:$J$1407,"=Presiding Quaesitor")</f>
        <v>0</v>
      </c>
      <c r="F67" s="2" t="n">
        <f aca="false">COUNTIFS(Magi!$A$1:$A$1407,"="&amp;$A67,Magi!$D$1:$D$1407,"="&amp;F$18,Magi!$J$1:$J$1407,"=Quaesitor")+COUNTIFS(Magi!$A$1:$A$1407,"="&amp;$A67,Magi!$D$1:$D$1407,"="&amp;F$18,Magi!$J$1:$J$1407,"=Quaesitor (junior)")+COUNTIFS(Magi!$A$1:$A$1407,"="&amp;$A67,Magi!$D$1:$D$1407,"="&amp;F$18,Magi!$J$1:$J$1407,"=Presiding Quaesitor")</f>
        <v>0</v>
      </c>
      <c r="G67" s="2" t="n">
        <f aca="false">COUNTIFS(Magi!$A$1:$A$1407,"="&amp;$A67,Magi!$D$1:$D$1407,"="&amp;G$18,Magi!$J$1:$J$1407,"=Quaesitor")+COUNTIFS(Magi!$A$1:$A$1407,"="&amp;$A67,Magi!$D$1:$D$1407,"="&amp;G$18,Magi!$J$1:$J$1407,"=Quaesitor (junior)")+COUNTIFS(Magi!$A$1:$A$1407,"="&amp;$A67,Magi!$D$1:$D$1407,"="&amp;G$18,Magi!$J$1:$J$1407,"=Presiding Quaesitor")</f>
        <v>4</v>
      </c>
      <c r="H67" s="2" t="n">
        <f aca="false">COUNTIFS(Magi!$A$1:$A$1407,"="&amp;$A67,Magi!$D$1:$D$1407,"="&amp;H$18,Magi!$J$1:$J$1407,"=Quaesitor")+COUNTIFS(Magi!$A$1:$A$1407,"="&amp;$A67,Magi!$D$1:$D$1407,"="&amp;H$18,Magi!$J$1:$J$1407,"=Quaesitor (junior)")+COUNTIFS(Magi!$A$1:$A$1407,"="&amp;$A67,Magi!$D$1:$D$1407,"="&amp;H$18,Magi!$J$1:$J$1407,"=Presiding Quaesitor")</f>
        <v>0</v>
      </c>
      <c r="I67" s="2" t="n">
        <f aca="false">COUNTIFS(Magi!$A$1:$A$1407,"="&amp;$A67,Magi!$D$1:$D$1407,"="&amp;I$18,Magi!$J$1:$J$1407,"=Quaesitor")+COUNTIFS(Magi!$A$1:$A$1407,"="&amp;$A67,Magi!$D$1:$D$1407,"="&amp;I$18,Magi!$J$1:$J$1407,"=Quaesitor (junior)")+COUNTIFS(Magi!$A$1:$A$1407,"="&amp;$A67,Magi!$D$1:$D$1407,"="&amp;I$18,Magi!$J$1:$J$1407,"=Presiding Quaesitor")</f>
        <v>0</v>
      </c>
      <c r="J67" s="2" t="n">
        <f aca="false">COUNTIFS(Magi!$A$1:$A$1407,"="&amp;$A67,Magi!$D$1:$D$1407,"="&amp;J$18,Magi!$J$1:$J$1407,"=Quaesitor")+COUNTIFS(Magi!$A$1:$A$1407,"="&amp;$A67,Magi!$D$1:$D$1407,"="&amp;J$18,Magi!$J$1:$J$1407,"=Quaesitor (junior)")+COUNTIFS(Magi!$A$1:$A$1407,"="&amp;$A67,Magi!$D$1:$D$1407,"="&amp;J$18,Magi!$J$1:$J$1407,"=Presiding Quaesitor")</f>
        <v>0</v>
      </c>
      <c r="K67" s="2" t="n">
        <f aca="false">COUNTIFS(Magi!$A$1:$A$1407,"="&amp;$A67,Magi!$D$1:$D$1407,"="&amp;K$18,Magi!$J$1:$J$1407,"=Quaesitor")+COUNTIFS(Magi!$A$1:$A$1407,"="&amp;$A67,Magi!$D$1:$D$1407,"="&amp;K$18,Magi!$J$1:$J$1407,"=Quaesitor (junior)")+COUNTIFS(Magi!$A$1:$A$1407,"="&amp;$A67,Magi!$D$1:$D$1407,"="&amp;K$18,Magi!$J$1:$J$1407,"=Presiding Quaesitor")</f>
        <v>0</v>
      </c>
      <c r="L67" s="2" t="n">
        <f aca="false">COUNTIFS(Magi!$A$1:$A$1407,"="&amp;$A67,Magi!$D$1:$D$1407,"="&amp;L$18,Magi!$J$1:$J$1407,"=Quaesitor")+COUNTIFS(Magi!$A$1:$A$1407,"="&amp;$A67,Magi!$D$1:$D$1407,"="&amp;L$18,Magi!$J$1:$J$1407,"=Quaesitor (junior)")+COUNTIFS(Magi!$A$1:$A$1407,"="&amp;$A67,Magi!$D$1:$D$1407,"="&amp;L$18,Magi!$J$1:$J$1407,"=Presiding Quaesitor")</f>
        <v>0</v>
      </c>
      <c r="M67" s="2" t="n">
        <f aca="false">COUNTIFS(Magi!$A$1:$A$1407,"="&amp;$A67,Magi!$D$1:$D$1407,"="&amp;M$18,Magi!$J$1:$J$1407,"=Quaesitor")+COUNTIFS(Magi!$A$1:$A$1407,"="&amp;$A67,Magi!$D$1:$D$1407,"="&amp;M$18,Magi!$J$1:$J$1407,"=Quaesitor (junior)")+COUNTIFS(Magi!$A$1:$A$1407,"="&amp;$A67,Magi!$D$1:$D$1407,"="&amp;M$18,Magi!$J$1:$J$1407,"=Presiding Quaesitor")</f>
        <v>0</v>
      </c>
      <c r="N67" s="2" t="n">
        <f aca="false">COUNTIFS(Magi!$A$1:$A$1407,"="&amp;$A67,Magi!$D$1:$D$1407,"="&amp;N$18,Magi!$J$1:$J$1407,"=Quaesitor")+COUNTIFS(Magi!$A$1:$A$1407,"="&amp;$A67,Magi!$D$1:$D$1407,"="&amp;N$18,Magi!$J$1:$J$1407,"=Quaesitor (junior)")+COUNTIFS(Magi!$A$1:$A$1407,"="&amp;$A67,Magi!$D$1:$D$1407,"="&amp;N$18,Magi!$J$1:$J$1407,"=Presiding Quaesitor")</f>
        <v>0</v>
      </c>
      <c r="O67" s="2" t="n">
        <f aca="false">COUNTIFS(Magi!$A$1:$A$1407,"="&amp;$A67,Magi!$D$1:$D$1407,"="&amp;O$18,Magi!$J$1:$J$1407,"=Quaesitor")+COUNTIFS(Magi!$A$1:$A$1407,"="&amp;$A67,Magi!$D$1:$D$1407,"="&amp;O$18,Magi!$J$1:$J$1407,"=Quaesitor (junior)")+COUNTIFS(Magi!$A$1:$A$1407,"="&amp;$A67,Magi!$D$1:$D$1407,"="&amp;O$18,Magi!$J$1:$J$1407,"=Presiding Quaesitor")</f>
        <v>0</v>
      </c>
      <c r="P67" s="2" t="n">
        <f aca="false">SUM(B67:O67)</f>
        <v>4</v>
      </c>
      <c r="Q67" s="1" t="n">
        <f aca="false">P32</f>
        <v>40</v>
      </c>
      <c r="R67" s="17" t="n">
        <f aca="false">P67/Q67</f>
        <v>0.1</v>
      </c>
      <c r="S67" s="1" t="n">
        <f aca="false">P67-G67</f>
        <v>0</v>
      </c>
    </row>
    <row r="68" customFormat="false" ht="12.8" hidden="false" customHeight="false" outlineLevel="0" collapsed="false">
      <c r="B68" s="2" t="n">
        <f aca="false">SUM(B54:B67)</f>
        <v>3</v>
      </c>
      <c r="C68" s="2" t="n">
        <f aca="false">SUM(C54:C67)</f>
        <v>3</v>
      </c>
      <c r="D68" s="2" t="n">
        <f aca="false">SUM(D54:D67)</f>
        <v>5</v>
      </c>
      <c r="E68" s="2" t="n">
        <f aca="false">SUM(E54:E67)</f>
        <v>5</v>
      </c>
      <c r="F68" s="2" t="n">
        <f aca="false">SUM(F54:F67)</f>
        <v>5</v>
      </c>
      <c r="G68" s="2" t="n">
        <f aca="false">SUM(G54:G67)</f>
        <v>90</v>
      </c>
      <c r="H68" s="2" t="n">
        <f aca="false">SUM(H54:H67)</f>
        <v>5</v>
      </c>
      <c r="I68" s="2" t="n">
        <f aca="false">SUM(I54:I67)</f>
        <v>1</v>
      </c>
      <c r="J68" s="2" t="n">
        <f aca="false">SUM(J54:J67)</f>
        <v>3</v>
      </c>
      <c r="K68" s="2" t="n">
        <f aca="false">SUM(K54:K67)</f>
        <v>4</v>
      </c>
      <c r="L68" s="2" t="n">
        <f aca="false">SUM(L54:L67)</f>
        <v>5</v>
      </c>
      <c r="M68" s="2" t="n">
        <f aca="false">SUM(M54:M67)</f>
        <v>3</v>
      </c>
      <c r="N68" s="2" t="n">
        <f aca="false">SUM(N54:N67)</f>
        <v>0</v>
      </c>
      <c r="O68" s="2" t="n">
        <f aca="false">SUM(O54:O67)</f>
        <v>0</v>
      </c>
      <c r="P68" s="2" t="n">
        <f aca="false">SUM(B68:O68)</f>
        <v>132</v>
      </c>
      <c r="Q68" s="1" t="n">
        <f aca="false">P33</f>
        <v>1282</v>
      </c>
      <c r="R68" s="17" t="n">
        <f aca="false">P68/Q68</f>
        <v>0.102964118564743</v>
      </c>
      <c r="S68" s="2" t="n">
        <f aca="false">SUM(S54:S67)</f>
        <v>42</v>
      </c>
    </row>
  </sheetData>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&amp;CSeite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E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3" activeCellId="0" sqref="E13"/>
    </sheetView>
  </sheetViews>
  <sheetFormatPr defaultColWidth="11.53515625" defaultRowHeight="12.8" customHeight="false" zeroHeight="false" outlineLevelRow="0" outlineLevelCol="0"/>
  <sheetData>
    <row r="2" customFormat="false" ht="12.8" hidden="false" customHeight="false" outlineLevel="0" collapsed="false">
      <c r="A2" s="1" t="s">
        <v>513</v>
      </c>
      <c r="B2" s="2" t="n">
        <f aca="false">COUNTIFS(Magi!$A$1:$A$1407,"="&amp;A2)</f>
        <v>100</v>
      </c>
    </row>
    <row r="3" customFormat="false" ht="12.8" hidden="false" customHeight="false" outlineLevel="0" collapsed="false">
      <c r="A3" s="1" t="s">
        <v>280</v>
      </c>
      <c r="B3" s="2" t="n">
        <f aca="false">COUNTIFS(Magi!$A$1:$A$1407,"=Loch Leglean",Magi!$B$1:$B$1407,"="&amp;A3)</f>
        <v>25</v>
      </c>
      <c r="E3" s="1" t="s">
        <v>1754</v>
      </c>
    </row>
    <row r="5" customFormat="false" ht="12.8" hidden="false" customHeight="false" outlineLevel="0" collapsed="false">
      <c r="A5" s="1" t="s">
        <v>947</v>
      </c>
      <c r="B5" s="2" t="n">
        <f aca="false">COUNTIFS(Magi!$A$1:$A$1407,"="&amp;A5)</f>
        <v>122</v>
      </c>
    </row>
    <row r="6" customFormat="false" ht="12.8" hidden="false" customHeight="false" outlineLevel="0" collapsed="false">
      <c r="A6" s="2" t="s">
        <v>955</v>
      </c>
      <c r="B6" s="2" t="n">
        <f aca="false">COUNTIFS(Magi!$O$1:$O$1407,"="&amp;A6)+1</f>
        <v>30</v>
      </c>
      <c r="C6" s="17" t="n">
        <f aca="false">B6/B$5</f>
        <v>0.245901639344262</v>
      </c>
      <c r="D6" s="1"/>
      <c r="E6" s="1" t="s">
        <v>1755</v>
      </c>
    </row>
    <row r="7" customFormat="false" ht="12.8" hidden="false" customHeight="false" outlineLevel="0" collapsed="false">
      <c r="A7" s="2" t="s">
        <v>968</v>
      </c>
      <c r="B7" s="2" t="n">
        <f aca="false">COUNTIFS(Magi!$O$1:$O$1407,"="&amp;A7)+1</f>
        <v>22</v>
      </c>
      <c r="C7" s="17" t="n">
        <f aca="false">B7/B$5</f>
        <v>0.180327868852459</v>
      </c>
      <c r="D7" s="1"/>
      <c r="E7" s="1" t="s">
        <v>1756</v>
      </c>
    </row>
    <row r="8" customFormat="false" ht="12.8" hidden="false" customHeight="false" outlineLevel="0" collapsed="false">
      <c r="A8" s="2" t="s">
        <v>981</v>
      </c>
      <c r="B8" s="2" t="n">
        <f aca="false">COUNTIFS(Magi!$O$1:$O$1407,"="&amp;A8)+3</f>
        <v>18</v>
      </c>
      <c r="C8" s="17" t="n">
        <f aca="false">B8/B$5</f>
        <v>0.147540983606557</v>
      </c>
      <c r="D8" s="1"/>
      <c r="E8" s="1" t="s">
        <v>1757</v>
      </c>
    </row>
    <row r="9" customFormat="false" ht="12.8" hidden="false" customHeight="false" outlineLevel="0" collapsed="false">
      <c r="A9" s="2" t="s">
        <v>979</v>
      </c>
      <c r="B9" s="2" t="n">
        <f aca="false">COUNTIFS(Magi!$O$1:$O$1407,"="&amp;A9)+1</f>
        <v>16</v>
      </c>
      <c r="C9" s="17" t="n">
        <f aca="false">B9/B$5</f>
        <v>0.131147540983607</v>
      </c>
      <c r="D9" s="1"/>
    </row>
    <row r="10" customFormat="false" ht="12.8" hidden="false" customHeight="false" outlineLevel="0" collapsed="false">
      <c r="A10" s="2" t="s">
        <v>1003</v>
      </c>
      <c r="B10" s="2" t="n">
        <f aca="false">COUNTIFS(Magi!$O$1:$O$1407,"="&amp;A10)+1</f>
        <v>15</v>
      </c>
      <c r="C10" s="17" t="n">
        <f aca="false">B10/B$5</f>
        <v>0.122950819672131</v>
      </c>
      <c r="D10" s="1"/>
    </row>
    <row r="11" customFormat="false" ht="12.8" hidden="false" customHeight="false" outlineLevel="0" collapsed="false">
      <c r="A11" s="2" t="s">
        <v>980</v>
      </c>
      <c r="B11" s="2" t="n">
        <f aca="false">COUNTIFS(Magi!$O$1:$O$1407,"="&amp;A11)+1</f>
        <v>13</v>
      </c>
      <c r="C11" s="17" t="n">
        <f aca="false">B11/B$5</f>
        <v>0.10655737704918</v>
      </c>
      <c r="D11" s="1"/>
    </row>
    <row r="12" customFormat="false" ht="12.8" hidden="false" customHeight="false" outlineLevel="0" collapsed="false">
      <c r="A12" s="1" t="s">
        <v>1758</v>
      </c>
      <c r="B12" s="2" t="n">
        <f aca="false">COUNTIFS(Magi!$O$1:$O$1407,"="&amp;A12)</f>
        <v>8</v>
      </c>
      <c r="C12" s="17" t="n">
        <f aca="false">B12/B$5</f>
        <v>0.0655737704918033</v>
      </c>
      <c r="D12" s="1"/>
      <c r="E12" s="1" t="s">
        <v>1759</v>
      </c>
    </row>
    <row r="13" customFormat="false" ht="12.8" hidden="false" customHeight="false" outlineLevel="0" collapsed="false">
      <c r="B13" s="1" t="n">
        <f aca="false">SUM(B6:B12)</f>
        <v>122</v>
      </c>
      <c r="D13" s="1"/>
    </row>
    <row r="15" customFormat="false" ht="12.8" hidden="false" customHeight="false" outlineLevel="0" collapsed="false">
      <c r="A15" s="1" t="s">
        <v>65</v>
      </c>
      <c r="B15" s="2" t="n">
        <f aca="false">COUNTIFS(Magi!$A$1:$A$1407,"=Rhine",Magi!$I$1:$I$1407,"="&amp;A15)</f>
        <v>12</v>
      </c>
    </row>
    <row r="16" customFormat="false" ht="12.8" hidden="false" customHeight="false" outlineLevel="0" collapsed="false">
      <c r="A16" s="1" t="s">
        <v>953</v>
      </c>
      <c r="B16" s="2" t="n">
        <f aca="false">COUNTIFS(Magi!$A$1:$A$1407,"=Rhine",Magi!$I$1:$I$1407,"="&amp;A16)</f>
        <v>50</v>
      </c>
    </row>
    <row r="17" customFormat="false" ht="12.8" hidden="false" customHeight="false" outlineLevel="0" collapsed="false">
      <c r="A17" s="1" t="s">
        <v>970</v>
      </c>
      <c r="B17" s="2" t="n">
        <f aca="false">COUNTIFS(Magi!$A$1:$A$1407,"=Rhine",Magi!$I$1:$I$1407,"="&amp;A17)</f>
        <v>58</v>
      </c>
    </row>
    <row r="18" customFormat="false" ht="12.8" hidden="false" customHeight="false" outlineLevel="0" collapsed="false">
      <c r="B18" s="1" t="n">
        <f aca="false">SUM(B15:B17)</f>
        <v>120</v>
      </c>
    </row>
    <row r="20" customFormat="false" ht="12.8" hidden="false" customHeight="false" outlineLevel="0" collapsed="false">
      <c r="A20" s="1" t="s">
        <v>1103</v>
      </c>
      <c r="B20" s="2" t="n">
        <f aca="false">COUNTIFS(Magi!$A$1:$A$1407,"=Rhine",Magi!$B$1:$B$1407,"="&amp;A20)</f>
        <v>19</v>
      </c>
      <c r="C20" s="17" t="n">
        <f aca="false">B20/B$5</f>
        <v>0.155737704918033</v>
      </c>
      <c r="E20" s="1" t="s">
        <v>1760</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Roman,Standard"&amp;12&amp;A</oddHeader>
    <oddFooter>&amp;C&amp;"Times New Roman,Standard"&amp;12Seite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2" activeCellId="0" sqref="A12"/>
    </sheetView>
  </sheetViews>
  <sheetFormatPr defaultColWidth="11.53515625" defaultRowHeight="12.8" customHeight="false" zeroHeight="false" outlineLevelRow="0" outlineLevelCol="0"/>
  <cols>
    <col collapsed="false" customWidth="true" hidden="false" outlineLevel="0" max="24" min="1" style="1" width="7.66"/>
  </cols>
  <sheetData>
    <row r="1" customFormat="false" ht="12.8" hidden="false" customHeight="false" outlineLevel="0" collapsed="false">
      <c r="A1" s="1" t="s">
        <v>5</v>
      </c>
    </row>
    <row r="2" customFormat="false" ht="12.8" hidden="false" customHeight="false" outlineLevel="0" collapsed="false">
      <c r="A2" s="1" t="s">
        <v>1761</v>
      </c>
      <c r="D2" s="1" t="n">
        <f aca="false">TotalMagi</f>
        <v>1282</v>
      </c>
    </row>
    <row r="3" customFormat="false" ht="12.8" hidden="false" customHeight="false" outlineLevel="0" collapsed="false">
      <c r="A3" s="1" t="s">
        <v>1762</v>
      </c>
      <c r="C3" s="1" t="n">
        <f aca="false">COUNTIFS(Magi!$F$1:$F$1407,"="&amp;A3)</f>
        <v>465</v>
      </c>
      <c r="D3" s="17" t="n">
        <f aca="false">C3/D$2</f>
        <v>0.362714508580343</v>
      </c>
    </row>
    <row r="4" customFormat="false" ht="12.8" hidden="false" customHeight="false" outlineLevel="0" collapsed="false">
      <c r="A4" s="1" t="s">
        <v>1763</v>
      </c>
      <c r="C4" s="1" t="n">
        <f aca="false">COUNTIFS(Magi!$F$1:$F$1407,"="&amp;A4)</f>
        <v>255</v>
      </c>
      <c r="D4" s="17" t="n">
        <f aca="false">C4/D$2</f>
        <v>0.198907956318253</v>
      </c>
    </row>
    <row r="5" customFormat="false" ht="12.8" hidden="false" customHeight="false" outlineLevel="0" collapsed="false">
      <c r="A5" s="1" t="s">
        <v>1764</v>
      </c>
      <c r="C5" s="1" t="n">
        <f aca="false">COUNTIFS(Magi!$F$1:$F$1407,"="&amp;A5)</f>
        <v>1</v>
      </c>
      <c r="D5" s="17" t="n">
        <f aca="false">C5/D$2</f>
        <v>0.00078003120124805</v>
      </c>
    </row>
    <row r="6" customFormat="false" ht="12.8" hidden="false" customHeight="false" outlineLevel="0" collapsed="false">
      <c r="A6" s="1" t="s">
        <v>1765</v>
      </c>
      <c r="C6" s="1" t="n">
        <f aca="false">SUM(C3:C5)</f>
        <v>721</v>
      </c>
      <c r="D6" s="17" t="n">
        <f aca="false">C6/D$2</f>
        <v>0.562402496099844</v>
      </c>
    </row>
    <row r="7" customFormat="false" ht="12.8" hidden="false" customHeight="false" outlineLevel="0" collapsed="false">
      <c r="L7" s="1" t="s">
        <v>3</v>
      </c>
      <c r="M7" s="2" t="s">
        <v>120</v>
      </c>
    </row>
    <row r="8" customFormat="false" ht="12.8" hidden="false" customHeight="false" outlineLevel="0" collapsed="false">
      <c r="A8" s="1" t="s">
        <v>1766</v>
      </c>
      <c r="B8" s="1" t="s">
        <v>1767</v>
      </c>
      <c r="C8" s="18" t="s">
        <v>1768</v>
      </c>
      <c r="E8" s="18" t="s">
        <v>1762</v>
      </c>
      <c r="F8" s="18"/>
      <c r="G8" s="18" t="s">
        <v>1763</v>
      </c>
      <c r="H8" s="18"/>
      <c r="I8" s="18" t="s">
        <v>1764</v>
      </c>
      <c r="L8" s="1" t="s">
        <v>1766</v>
      </c>
      <c r="M8" s="1" t="s">
        <v>1767</v>
      </c>
      <c r="N8" s="18" t="s">
        <v>1768</v>
      </c>
      <c r="P8" s="18" t="s">
        <v>1762</v>
      </c>
      <c r="Q8" s="18"/>
      <c r="R8" s="18" t="s">
        <v>1763</v>
      </c>
      <c r="S8" s="18"/>
      <c r="T8" s="18" t="s">
        <v>1764</v>
      </c>
    </row>
    <row r="9" customFormat="false" ht="12.8" hidden="false" customHeight="false" outlineLevel="0" collapsed="false">
      <c r="A9" s="1" t="n">
        <v>0</v>
      </c>
      <c r="B9" s="1" t="n">
        <v>25</v>
      </c>
      <c r="C9" s="1" t="n">
        <f aca="false">COUNTIFS(Magi!$G$1:$G$1407,"&gt;"&amp;$A9,Magi!$G$1:$G$1407,"&lt;="&amp;$B9)</f>
        <v>14</v>
      </c>
      <c r="D9" s="17" t="n">
        <f aca="false">C9/$D$2</f>
        <v>0.0109204368174727</v>
      </c>
      <c r="E9" s="1" t="n">
        <f aca="false">COUNTIFS(Magi!$G$1:$G$1407,"&gt;"&amp;$A9,Magi!$G$1:$G$1407,"&lt;="&amp;$B9,Magi!$F$1:$F$1407,"="&amp;E$8)</f>
        <v>9</v>
      </c>
      <c r="F9" s="17" t="n">
        <f aca="false">E9/$D$2</f>
        <v>0.00702028081123245</v>
      </c>
      <c r="G9" s="1" t="n">
        <f aca="false">COUNTIFS(Magi!$G$1:$G$1407,"&gt;"&amp;$A9,Magi!$G$1:$G$1407,"&lt;="&amp;$B9,Magi!$F$1:$F$1407,"="&amp;G$8)</f>
        <v>5</v>
      </c>
      <c r="H9" s="17" t="n">
        <f aca="false">G9/$D$2</f>
        <v>0.00390015600624025</v>
      </c>
      <c r="I9" s="1" t="n">
        <f aca="false">COUNTIFS(Magi!$G$1:$G$1407,"&gt;"&amp;$A9,Magi!$G$1:$G$1407,"&lt;="&amp;$B9,Magi!$F$1:$F$1407,"="&amp;I$8)</f>
        <v>0</v>
      </c>
      <c r="J9" s="17" t="n">
        <f aca="false">I9/$D$2</f>
        <v>0</v>
      </c>
      <c r="L9" s="1" t="n">
        <v>0</v>
      </c>
      <c r="M9" s="1" t="n">
        <v>25</v>
      </c>
      <c r="N9" s="1" t="n">
        <f aca="false">COUNTIFS(Magi!$D$1:$D$1407,"="&amp;$M$7,Magi!$G$1:$G$1407,"&gt;"&amp;$A9,Magi!$G$1:$G$1407,"&lt;="&amp;$B9)</f>
        <v>1</v>
      </c>
      <c r="O9" s="17" t="n">
        <f aca="false">N9/$D$2</f>
        <v>0.00078003120124805</v>
      </c>
      <c r="P9" s="1" t="n">
        <f aca="false">COUNTIFS(Magi!$D$1:$D$1407,"="&amp;$M$7,Magi!$G$1:$G$1407,"&gt;"&amp;$A9,Magi!$G$1:$G$1407,"&lt;="&amp;$B9,Magi!$F$1:$F$1407,"="&amp;P$8)</f>
        <v>0</v>
      </c>
      <c r="Q9" s="17" t="n">
        <f aca="false">P9/$D$2</f>
        <v>0</v>
      </c>
      <c r="R9" s="1" t="n">
        <f aca="false">COUNTIFS(Magi!$D$1:$D$1407,"="&amp;$M$7,Magi!$G$1:$G$1407,"&gt;"&amp;$A9,Magi!$G$1:$G$1407,"&lt;="&amp;$B9,Magi!$F$1:$F$1407,"="&amp;R$8)</f>
        <v>1</v>
      </c>
      <c r="S9" s="17" t="n">
        <f aca="false">R9/$D$2</f>
        <v>0.00078003120124805</v>
      </c>
      <c r="T9" s="1" t="n">
        <f aca="false">COUNTIFS(Magi!$D$1:$D$1407,"="&amp;$M$7,Magi!$G$1:$G$1407,"&gt;"&amp;$A9,Magi!$G$1:$G$1407,"&lt;="&amp;$B9,Magi!$F$1:$F$1407,"="&amp;T$8)</f>
        <v>0</v>
      </c>
      <c r="U9" s="17" t="n">
        <f aca="false">T9/$D$2</f>
        <v>0</v>
      </c>
    </row>
    <row r="10" customFormat="false" ht="12.8" hidden="false" customHeight="false" outlineLevel="0" collapsed="false">
      <c r="A10" s="1" t="n">
        <v>25</v>
      </c>
      <c r="B10" s="1" t="n">
        <f aca="false">A10+15</f>
        <v>40</v>
      </c>
      <c r="C10" s="1" t="n">
        <f aca="false">COUNTIFS(Magi!$G$1:$G$1407,"&gt;"&amp;A10,Magi!$G$1:$G$1407,"&lt;="&amp;B10)</f>
        <v>79</v>
      </c>
      <c r="D10" s="17" t="n">
        <f aca="false">C10/$D$2</f>
        <v>0.0616224648985959</v>
      </c>
      <c r="E10" s="1" t="n">
        <f aca="false">COUNTIFS(Magi!$G$1:$G$1407,"&gt;"&amp;$A10,Magi!$G$1:$G$1407,"&lt;="&amp;$B10,Magi!$F$1:$F$1407,"="&amp;E$8)</f>
        <v>44</v>
      </c>
      <c r="F10" s="17" t="n">
        <f aca="false">E10/$D$2</f>
        <v>0.0343213728549142</v>
      </c>
      <c r="G10" s="1" t="n">
        <f aca="false">COUNTIFS(Magi!$G$1:$G$1407,"&gt;"&amp;$A10,Magi!$G$1:$G$1407,"&lt;="&amp;$B10,Magi!$F$1:$F$1407,"="&amp;G$8)</f>
        <v>33</v>
      </c>
      <c r="H10" s="17" t="n">
        <f aca="false">G10/$D$2</f>
        <v>0.0257410296411857</v>
      </c>
      <c r="I10" s="1" t="n">
        <f aca="false">COUNTIFS(Magi!$G$1:$G$1407,"&gt;"&amp;$A10,Magi!$G$1:$G$1407,"&lt;="&amp;$B10,Magi!$F$1:$F$1407,"="&amp;I$8)</f>
        <v>0</v>
      </c>
      <c r="J10" s="17" t="n">
        <f aca="false">I10/$D$2</f>
        <v>0</v>
      </c>
      <c r="L10" s="1" t="n">
        <v>25</v>
      </c>
      <c r="M10" s="1" t="n">
        <f aca="false">L10+15</f>
        <v>40</v>
      </c>
      <c r="N10" s="1" t="n">
        <f aca="false">COUNTIFS(Magi!$D$1:$D$1407,"="&amp;$M$7,Magi!$G$1:$G$1407,"&gt;"&amp;$A10,Magi!$G$1:$G$1407,"&lt;="&amp;$B10)</f>
        <v>9</v>
      </c>
      <c r="O10" s="17" t="n">
        <f aca="false">N10/$D$2</f>
        <v>0.00702028081123245</v>
      </c>
      <c r="P10" s="1" t="n">
        <f aca="false">COUNTIFS(Magi!$D$1:$D$1407,"="&amp;$M$7,Magi!$G$1:$G$1407,"&gt;"&amp;$A10,Magi!$G$1:$G$1407,"&lt;="&amp;$B10,Magi!$F$1:$F$1407,"="&amp;P$8)</f>
        <v>7</v>
      </c>
      <c r="Q10" s="17" t="n">
        <f aca="false">P10/$D$2</f>
        <v>0.00546021840873635</v>
      </c>
      <c r="R10" s="1" t="n">
        <f aca="false">COUNTIFS(Magi!$D$1:$D$1407,"="&amp;$M$7,Magi!$G$1:$G$1407,"&gt;"&amp;$A10,Magi!$G$1:$G$1407,"&lt;="&amp;$B10,Magi!$F$1:$F$1407,"="&amp;R$8)</f>
        <v>2</v>
      </c>
      <c r="S10" s="17" t="n">
        <f aca="false">R10/$D$2</f>
        <v>0.0015600624024961</v>
      </c>
      <c r="T10" s="1" t="n">
        <f aca="false">COUNTIFS(Magi!$D$1:$D$1407,"="&amp;$M$7,Magi!$G$1:$G$1407,"&gt;"&amp;$A10,Magi!$G$1:$G$1407,"&lt;="&amp;$B10,Magi!$F$1:$F$1407,"="&amp;T$8)</f>
        <v>0</v>
      </c>
      <c r="U10" s="17" t="n">
        <f aca="false">T10/$D$2</f>
        <v>0</v>
      </c>
    </row>
    <row r="11" customFormat="false" ht="12.8" hidden="false" customHeight="false" outlineLevel="0" collapsed="false">
      <c r="A11" s="1" t="n">
        <f aca="false">B10</f>
        <v>40</v>
      </c>
      <c r="B11" s="1" t="n">
        <f aca="false">A11+15</f>
        <v>55</v>
      </c>
      <c r="C11" s="1" t="n">
        <f aca="false">COUNTIFS(Magi!$G$1:$G$1407,"&gt;"&amp;A11,Magi!$G$1:$G$1407,"&lt;="&amp;B11)</f>
        <v>72</v>
      </c>
      <c r="D11" s="17" t="n">
        <f aca="false">C11/$D$2</f>
        <v>0.0561622464898596</v>
      </c>
      <c r="E11" s="1" t="n">
        <f aca="false">COUNTIFS(Magi!$G$1:$G$1407,"&gt;"&amp;$A11,Magi!$G$1:$G$1407,"&lt;="&amp;$B11,Magi!$F$1:$F$1407,"="&amp;E$8)</f>
        <v>51</v>
      </c>
      <c r="F11" s="17" t="n">
        <f aca="false">E11/$D$2</f>
        <v>0.0397815912636505</v>
      </c>
      <c r="G11" s="1" t="n">
        <f aca="false">COUNTIFS(Magi!$G$1:$G$1407,"&gt;"&amp;$A11,Magi!$G$1:$G$1407,"&lt;="&amp;$B11,Magi!$F$1:$F$1407,"="&amp;G$8)</f>
        <v>21</v>
      </c>
      <c r="H11" s="17" t="n">
        <f aca="false">G11/$D$2</f>
        <v>0.0163806552262091</v>
      </c>
      <c r="I11" s="1" t="n">
        <f aca="false">COUNTIFS(Magi!$G$1:$G$1407,"&gt;"&amp;$A11,Magi!$G$1:$G$1407,"&lt;="&amp;$B11,Magi!$F$1:$F$1407,"="&amp;I$8)</f>
        <v>0</v>
      </c>
      <c r="J11" s="17" t="n">
        <f aca="false">I11/$D$2</f>
        <v>0</v>
      </c>
      <c r="L11" s="1" t="n">
        <f aca="false">M10</f>
        <v>40</v>
      </c>
      <c r="M11" s="1" t="n">
        <f aca="false">L11+15</f>
        <v>55</v>
      </c>
      <c r="N11" s="1" t="n">
        <f aca="false">COUNTIFS(Magi!$D$1:$D$1407,"="&amp;$M$7,Magi!$G$1:$G$1407,"&gt;"&amp;$A11,Magi!$G$1:$G$1407,"&lt;="&amp;$B11)</f>
        <v>4</v>
      </c>
      <c r="O11" s="17" t="n">
        <f aca="false">N11/$D$2</f>
        <v>0.0031201248049922</v>
      </c>
      <c r="P11" s="1" t="n">
        <f aca="false">COUNTIFS(Magi!$D$1:$D$1407,"="&amp;$M$7,Magi!$G$1:$G$1407,"&gt;"&amp;$A11,Magi!$G$1:$G$1407,"&lt;="&amp;$B11,Magi!$F$1:$F$1407,"="&amp;P$8)</f>
        <v>2</v>
      </c>
      <c r="Q11" s="17" t="n">
        <f aca="false">P11/$D$2</f>
        <v>0.0015600624024961</v>
      </c>
      <c r="R11" s="1" t="n">
        <f aca="false">COUNTIFS(Magi!$D$1:$D$1407,"="&amp;$M$7,Magi!$G$1:$G$1407,"&gt;"&amp;$A11,Magi!$G$1:$G$1407,"&lt;="&amp;$B11,Magi!$F$1:$F$1407,"="&amp;R$8)</f>
        <v>2</v>
      </c>
      <c r="S11" s="17" t="n">
        <f aca="false">R11/$D$2</f>
        <v>0.0015600624024961</v>
      </c>
      <c r="T11" s="1" t="n">
        <f aca="false">COUNTIFS(Magi!$D$1:$D$1407,"="&amp;$M$7,Magi!$G$1:$G$1407,"&gt;"&amp;$A11,Magi!$G$1:$G$1407,"&lt;="&amp;$B11,Magi!$F$1:$F$1407,"="&amp;T$8)</f>
        <v>0</v>
      </c>
      <c r="U11" s="17" t="n">
        <f aca="false">T11/$D$2</f>
        <v>0</v>
      </c>
    </row>
    <row r="12" customFormat="false" ht="12.8" hidden="false" customHeight="false" outlineLevel="0" collapsed="false">
      <c r="A12" s="1" t="n">
        <f aca="false">B11</f>
        <v>55</v>
      </c>
      <c r="B12" s="1" t="n">
        <f aca="false">A12+15</f>
        <v>70</v>
      </c>
      <c r="C12" s="1" t="n">
        <f aca="false">COUNTIFS(Magi!$G$1:$G$1407,"&gt;"&amp;A12,Magi!$G$1:$G$1407,"&lt;="&amp;B12)</f>
        <v>77</v>
      </c>
      <c r="D12" s="17" t="n">
        <f aca="false">C12/$D$2</f>
        <v>0.0600624024960998</v>
      </c>
      <c r="E12" s="1" t="n">
        <f aca="false">COUNTIFS(Magi!$G$1:$G$1407,"&gt;"&amp;$A12,Magi!$G$1:$G$1407,"&lt;="&amp;$B12,Magi!$F$1:$F$1407,"="&amp;E$8)</f>
        <v>51</v>
      </c>
      <c r="F12" s="17" t="n">
        <f aca="false">E12/$D$2</f>
        <v>0.0397815912636505</v>
      </c>
      <c r="G12" s="1" t="n">
        <f aca="false">COUNTIFS(Magi!$G$1:$G$1407,"&gt;"&amp;$A12,Magi!$G$1:$G$1407,"&lt;="&amp;$B12,Magi!$F$1:$F$1407,"="&amp;G$8)</f>
        <v>25</v>
      </c>
      <c r="H12" s="17" t="n">
        <f aca="false">G12/$D$2</f>
        <v>0.0195007800312013</v>
      </c>
      <c r="I12" s="1" t="n">
        <f aca="false">COUNTIFS(Magi!$G$1:$G$1407,"&gt;"&amp;$A12,Magi!$G$1:$G$1407,"&lt;="&amp;$B12,Magi!$F$1:$F$1407,"="&amp;I$8)</f>
        <v>0</v>
      </c>
      <c r="J12" s="17" t="n">
        <f aca="false">I12/$D$2</f>
        <v>0</v>
      </c>
      <c r="L12" s="1" t="n">
        <f aca="false">M11</f>
        <v>55</v>
      </c>
      <c r="M12" s="1" t="n">
        <f aca="false">L12+15</f>
        <v>70</v>
      </c>
      <c r="N12" s="1" t="n">
        <f aca="false">COUNTIFS(Magi!$D$1:$D$1407,"="&amp;$M$7,Magi!$G$1:$G$1407,"&gt;"&amp;$A12,Magi!$G$1:$G$1407,"&lt;="&amp;$B12)</f>
        <v>6</v>
      </c>
      <c r="O12" s="17" t="n">
        <f aca="false">N12/$D$2</f>
        <v>0.0046801872074883</v>
      </c>
      <c r="P12" s="1" t="n">
        <f aca="false">COUNTIFS(Magi!$D$1:$D$1407,"="&amp;$M$7,Magi!$G$1:$G$1407,"&gt;"&amp;$A12,Magi!$G$1:$G$1407,"&lt;="&amp;$B12,Magi!$F$1:$F$1407,"="&amp;P$8)</f>
        <v>4</v>
      </c>
      <c r="Q12" s="17" t="n">
        <f aca="false">P12/$D$2</f>
        <v>0.0031201248049922</v>
      </c>
      <c r="R12" s="1" t="n">
        <f aca="false">COUNTIFS(Magi!$D$1:$D$1407,"="&amp;$M$7,Magi!$G$1:$G$1407,"&gt;"&amp;$A12,Magi!$G$1:$G$1407,"&lt;="&amp;$B12,Magi!$F$1:$F$1407,"="&amp;R$8)</f>
        <v>2</v>
      </c>
      <c r="S12" s="17" t="n">
        <f aca="false">R12/$D$2</f>
        <v>0.0015600624024961</v>
      </c>
      <c r="T12" s="1" t="n">
        <f aca="false">COUNTIFS(Magi!$D$1:$D$1407,"="&amp;$M$7,Magi!$G$1:$G$1407,"&gt;"&amp;$A12,Magi!$G$1:$G$1407,"&lt;="&amp;$B12,Magi!$F$1:$F$1407,"="&amp;T$8)</f>
        <v>0</v>
      </c>
      <c r="U12" s="17" t="n">
        <f aca="false">T12/$D$2</f>
        <v>0</v>
      </c>
    </row>
    <row r="13" customFormat="false" ht="12.8" hidden="false" customHeight="false" outlineLevel="0" collapsed="false">
      <c r="A13" s="1" t="n">
        <f aca="false">B12</f>
        <v>70</v>
      </c>
      <c r="B13" s="1" t="n">
        <f aca="false">A13+15</f>
        <v>85</v>
      </c>
      <c r="C13" s="1" t="n">
        <f aca="false">COUNTIFS(Magi!$G$1:$G$1407,"&gt;"&amp;A13,Magi!$G$1:$G$1407,"&lt;="&amp;B13)</f>
        <v>50</v>
      </c>
      <c r="D13" s="17" t="n">
        <f aca="false">C13/$D$2</f>
        <v>0.0390015600624025</v>
      </c>
      <c r="E13" s="1" t="n">
        <f aca="false">COUNTIFS(Magi!$G$1:$G$1407,"&gt;"&amp;$A13,Magi!$G$1:$G$1407,"&lt;="&amp;$B13,Magi!$F$1:$F$1407,"="&amp;E$8)</f>
        <v>30</v>
      </c>
      <c r="F13" s="17" t="n">
        <f aca="false">E13/$D$2</f>
        <v>0.0234009360374415</v>
      </c>
      <c r="G13" s="1" t="n">
        <f aca="false">COUNTIFS(Magi!$G$1:$G$1407,"&gt;"&amp;$A13,Magi!$G$1:$G$1407,"&lt;="&amp;$B13,Magi!$F$1:$F$1407,"="&amp;G$8)</f>
        <v>18</v>
      </c>
      <c r="H13" s="17" t="n">
        <f aca="false">G13/$D$2</f>
        <v>0.0140405616224649</v>
      </c>
      <c r="I13" s="1" t="n">
        <f aca="false">COUNTIFS(Magi!$G$1:$G$1407,"&gt;"&amp;$A13,Magi!$G$1:$G$1407,"&lt;="&amp;$B13,Magi!$F$1:$F$1407,"="&amp;I$8)</f>
        <v>0</v>
      </c>
      <c r="J13" s="17" t="n">
        <f aca="false">I13/$D$2</f>
        <v>0</v>
      </c>
      <c r="L13" s="1" t="n">
        <f aca="false">M12</f>
        <v>70</v>
      </c>
      <c r="M13" s="1" t="n">
        <f aca="false">L13+15</f>
        <v>85</v>
      </c>
      <c r="N13" s="1" t="n">
        <f aca="false">COUNTIFS(Magi!$D$1:$D$1407,"="&amp;$M$7,Magi!$G$1:$G$1407,"&gt;"&amp;$A13,Magi!$G$1:$G$1407,"&lt;="&amp;$B13)</f>
        <v>3</v>
      </c>
      <c r="O13" s="17" t="n">
        <f aca="false">N13/$D$2</f>
        <v>0.00234009360374415</v>
      </c>
      <c r="P13" s="1" t="n">
        <f aca="false">COUNTIFS(Magi!$D$1:$D$1407,"="&amp;$M$7,Magi!$G$1:$G$1407,"&gt;"&amp;$A13,Magi!$G$1:$G$1407,"&lt;="&amp;$B13,Magi!$F$1:$F$1407,"="&amp;P$8)</f>
        <v>1</v>
      </c>
      <c r="Q13" s="17" t="n">
        <f aca="false">P13/$D$2</f>
        <v>0.00078003120124805</v>
      </c>
      <c r="R13" s="1" t="n">
        <f aca="false">COUNTIFS(Magi!$D$1:$D$1407,"="&amp;$M$7,Magi!$G$1:$G$1407,"&gt;"&amp;$A13,Magi!$G$1:$G$1407,"&lt;="&amp;$B13,Magi!$F$1:$F$1407,"="&amp;R$8)</f>
        <v>2</v>
      </c>
      <c r="S13" s="17" t="n">
        <f aca="false">R13/$D$2</f>
        <v>0.0015600624024961</v>
      </c>
      <c r="T13" s="1" t="n">
        <f aca="false">COUNTIFS(Magi!$D$1:$D$1407,"="&amp;$M$7,Magi!$G$1:$G$1407,"&gt;"&amp;$A13,Magi!$G$1:$G$1407,"&lt;="&amp;$B13,Magi!$F$1:$F$1407,"="&amp;T$8)</f>
        <v>0</v>
      </c>
      <c r="U13" s="17" t="n">
        <f aca="false">T13/$D$2</f>
        <v>0</v>
      </c>
    </row>
    <row r="14" customFormat="false" ht="12.8" hidden="false" customHeight="false" outlineLevel="0" collapsed="false">
      <c r="A14" s="1" t="n">
        <f aca="false">B13</f>
        <v>85</v>
      </c>
      <c r="B14" s="1" t="n">
        <f aca="false">A14+15</f>
        <v>100</v>
      </c>
      <c r="C14" s="1" t="n">
        <f aca="false">COUNTIFS(Magi!$G$1:$G$1407,"&gt;"&amp;A14,Magi!$G$1:$G$1407,"&lt;="&amp;B14)</f>
        <v>52</v>
      </c>
      <c r="D14" s="17" t="n">
        <f aca="false">C14/$D$2</f>
        <v>0.0405616224648986</v>
      </c>
      <c r="E14" s="1" t="n">
        <f aca="false">COUNTIFS(Magi!$G$1:$G$1407,"&gt;"&amp;$A14,Magi!$G$1:$G$1407,"&lt;="&amp;$B14,Magi!$F$1:$F$1407,"="&amp;E$8)</f>
        <v>36</v>
      </c>
      <c r="F14" s="17" t="n">
        <f aca="false">E14/$D$2</f>
        <v>0.0280811232449298</v>
      </c>
      <c r="G14" s="1" t="n">
        <f aca="false">COUNTIFS(Magi!$G$1:$G$1407,"&gt;"&amp;$A14,Magi!$G$1:$G$1407,"&lt;="&amp;$B14,Magi!$F$1:$F$1407,"="&amp;G$8)</f>
        <v>15</v>
      </c>
      <c r="H14" s="17" t="n">
        <f aca="false">G14/$D$2</f>
        <v>0.0117004680187208</v>
      </c>
      <c r="I14" s="1" t="n">
        <f aca="false">COUNTIFS(Magi!$G$1:$G$1407,"&gt;"&amp;$A14,Magi!$G$1:$G$1407,"&lt;="&amp;$B14,Magi!$F$1:$F$1407,"="&amp;I$8)</f>
        <v>0</v>
      </c>
      <c r="J14" s="17" t="n">
        <f aca="false">I14/$D$2</f>
        <v>0</v>
      </c>
      <c r="L14" s="1" t="n">
        <f aca="false">M13</f>
        <v>85</v>
      </c>
      <c r="M14" s="1" t="n">
        <f aca="false">L14+15</f>
        <v>100</v>
      </c>
      <c r="N14" s="1" t="n">
        <f aca="false">COUNTIFS(Magi!$D$1:$D$1407,"="&amp;$M$7,Magi!$G$1:$G$1407,"&gt;"&amp;$A14,Magi!$G$1:$G$1407,"&lt;="&amp;$B14)</f>
        <v>3</v>
      </c>
      <c r="O14" s="17" t="n">
        <f aca="false">N14/$D$2</f>
        <v>0.00234009360374415</v>
      </c>
      <c r="P14" s="1" t="n">
        <f aca="false">COUNTIFS(Magi!$D$1:$D$1407,"="&amp;$M$7,Magi!$G$1:$G$1407,"&gt;"&amp;$A14,Magi!$G$1:$G$1407,"&lt;="&amp;$B14,Magi!$F$1:$F$1407,"="&amp;P$8)</f>
        <v>1</v>
      </c>
      <c r="Q14" s="17" t="n">
        <f aca="false">P14/$D$2</f>
        <v>0.00078003120124805</v>
      </c>
      <c r="R14" s="1" t="n">
        <f aca="false">COUNTIFS(Magi!$D$1:$D$1407,"="&amp;$M$7,Magi!$G$1:$G$1407,"&gt;"&amp;$A14,Magi!$G$1:$G$1407,"&lt;="&amp;$B14,Magi!$F$1:$F$1407,"="&amp;R$8)</f>
        <v>2</v>
      </c>
      <c r="S14" s="17" t="n">
        <f aca="false">R14/$D$2</f>
        <v>0.0015600624024961</v>
      </c>
      <c r="T14" s="1" t="n">
        <f aca="false">COUNTIFS(Magi!$D$1:$D$1407,"="&amp;$M$7,Magi!$G$1:$G$1407,"&gt;"&amp;$A14,Magi!$G$1:$G$1407,"&lt;="&amp;$B14,Magi!$F$1:$F$1407,"="&amp;T$8)</f>
        <v>0</v>
      </c>
      <c r="U14" s="17" t="n">
        <f aca="false">T14/$D$2</f>
        <v>0</v>
      </c>
    </row>
    <row r="15" customFormat="false" ht="12.8" hidden="false" customHeight="false" outlineLevel="0" collapsed="false">
      <c r="A15" s="1" t="n">
        <f aca="false">B14</f>
        <v>100</v>
      </c>
      <c r="B15" s="1" t="n">
        <f aca="false">A15+15</f>
        <v>115</v>
      </c>
      <c r="C15" s="1" t="n">
        <f aca="false">COUNTIFS(Magi!$G$1:$G$1407,"&gt;"&amp;A15,Magi!$G$1:$G$1407,"&lt;="&amp;B15)</f>
        <v>40</v>
      </c>
      <c r="D15" s="17" t="n">
        <f aca="false">C15/$D$2</f>
        <v>0.031201248049922</v>
      </c>
      <c r="E15" s="1" t="n">
        <f aca="false">COUNTIFS(Magi!$G$1:$G$1407,"&gt;"&amp;$A15,Magi!$G$1:$G$1407,"&lt;="&amp;$B15,Magi!$F$1:$F$1407,"="&amp;E$8)</f>
        <v>26</v>
      </c>
      <c r="F15" s="17" t="n">
        <f aca="false">E15/$D$2</f>
        <v>0.0202808112324493</v>
      </c>
      <c r="G15" s="1" t="n">
        <f aca="false">COUNTIFS(Magi!$G$1:$G$1407,"&gt;"&amp;$A15,Magi!$G$1:$G$1407,"&lt;="&amp;$B15,Magi!$F$1:$F$1407,"="&amp;G$8)</f>
        <v>12</v>
      </c>
      <c r="H15" s="17" t="n">
        <f aca="false">G15/$D$2</f>
        <v>0.0093603744149766</v>
      </c>
      <c r="I15" s="1" t="n">
        <f aca="false">COUNTIFS(Magi!$G$1:$G$1407,"&gt;"&amp;$A15,Magi!$G$1:$G$1407,"&lt;="&amp;$B15,Magi!$F$1:$F$1407,"="&amp;I$8)</f>
        <v>1</v>
      </c>
      <c r="J15" s="17" t="n">
        <f aca="false">I15/$D$2</f>
        <v>0.00078003120124805</v>
      </c>
      <c r="L15" s="1" t="n">
        <f aca="false">M14</f>
        <v>100</v>
      </c>
      <c r="M15" s="1" t="n">
        <f aca="false">L15+15</f>
        <v>115</v>
      </c>
      <c r="N15" s="1" t="n">
        <f aca="false">COUNTIFS(Magi!$D$1:$D$1407,"="&amp;$M$7,Magi!$G$1:$G$1407,"&gt;"&amp;$A15,Magi!$G$1:$G$1407,"&lt;="&amp;$B15)</f>
        <v>4</v>
      </c>
      <c r="O15" s="17" t="n">
        <f aca="false">N15/$D$2</f>
        <v>0.0031201248049922</v>
      </c>
      <c r="P15" s="1" t="n">
        <f aca="false">COUNTIFS(Magi!$D$1:$D$1407,"="&amp;$M$7,Magi!$G$1:$G$1407,"&gt;"&amp;$A15,Magi!$G$1:$G$1407,"&lt;="&amp;$B15,Magi!$F$1:$F$1407,"="&amp;P$8)</f>
        <v>3</v>
      </c>
      <c r="Q15" s="17" t="n">
        <f aca="false">P15/$D$2</f>
        <v>0.00234009360374415</v>
      </c>
      <c r="R15" s="1" t="n">
        <f aca="false">COUNTIFS(Magi!$D$1:$D$1407,"="&amp;$M$7,Magi!$G$1:$G$1407,"&gt;"&amp;$A15,Magi!$G$1:$G$1407,"&lt;="&amp;$B15,Magi!$F$1:$F$1407,"="&amp;R$8)</f>
        <v>1</v>
      </c>
      <c r="S15" s="17" t="n">
        <f aca="false">R15/$D$2</f>
        <v>0.00078003120124805</v>
      </c>
      <c r="T15" s="1" t="n">
        <f aca="false">COUNTIFS(Magi!$D$1:$D$1407,"="&amp;$M$7,Magi!$G$1:$G$1407,"&gt;"&amp;$A15,Magi!$G$1:$G$1407,"&lt;="&amp;$B15,Magi!$F$1:$F$1407,"="&amp;T$8)</f>
        <v>0</v>
      </c>
      <c r="U15" s="17" t="n">
        <f aca="false">T15/$D$2</f>
        <v>0</v>
      </c>
    </row>
    <row r="16" customFormat="false" ht="12.8" hidden="false" customHeight="false" outlineLevel="0" collapsed="false">
      <c r="A16" s="1" t="n">
        <f aca="false">B15</f>
        <v>115</v>
      </c>
      <c r="B16" s="1" t="n">
        <f aca="false">A16+15</f>
        <v>130</v>
      </c>
      <c r="C16" s="1" t="n">
        <f aca="false">COUNTIFS(Magi!$G$1:$G$1407,"&gt;"&amp;A16,Magi!$G$1:$G$1407,"&lt;="&amp;B16)</f>
        <v>19</v>
      </c>
      <c r="D16" s="17" t="n">
        <f aca="false">C16/$D$2</f>
        <v>0.0148205928237129</v>
      </c>
      <c r="E16" s="1" t="n">
        <f aca="false">COUNTIFS(Magi!$G$1:$G$1407,"&gt;"&amp;$A16,Magi!$G$1:$G$1407,"&lt;="&amp;$B16,Magi!$F$1:$F$1407,"="&amp;E$8)</f>
        <v>15</v>
      </c>
      <c r="F16" s="17" t="n">
        <f aca="false">E16/$D$2</f>
        <v>0.0117004680187208</v>
      </c>
      <c r="G16" s="1" t="n">
        <f aca="false">COUNTIFS(Magi!$G$1:$G$1407,"&gt;"&amp;$A16,Magi!$G$1:$G$1407,"&lt;="&amp;$B16,Magi!$F$1:$F$1407,"="&amp;G$8)</f>
        <v>4</v>
      </c>
      <c r="H16" s="17" t="n">
        <f aca="false">G16/$D$2</f>
        <v>0.0031201248049922</v>
      </c>
      <c r="I16" s="1" t="n">
        <f aca="false">COUNTIFS(Magi!$G$1:$G$1407,"&gt;"&amp;$A16,Magi!$G$1:$G$1407,"&lt;="&amp;$B16,Magi!$F$1:$F$1407,"="&amp;I$8)</f>
        <v>0</v>
      </c>
      <c r="J16" s="17" t="n">
        <f aca="false">I16/$D$2</f>
        <v>0</v>
      </c>
      <c r="L16" s="1" t="n">
        <f aca="false">M15</f>
        <v>115</v>
      </c>
      <c r="M16" s="1" t="n">
        <f aca="false">L16+15</f>
        <v>130</v>
      </c>
      <c r="N16" s="1" t="n">
        <f aca="false">COUNTIFS(Magi!$D$1:$D$1407,"="&amp;$M$7,Magi!$G$1:$G$1407,"&gt;"&amp;$A16,Magi!$G$1:$G$1407,"&lt;="&amp;$B16)</f>
        <v>1</v>
      </c>
      <c r="O16" s="17" t="n">
        <f aca="false">N16/$D$2</f>
        <v>0.00078003120124805</v>
      </c>
      <c r="P16" s="1" t="n">
        <f aca="false">COUNTIFS(Magi!$D$1:$D$1407,"="&amp;$M$7,Magi!$G$1:$G$1407,"&gt;"&amp;$A16,Magi!$G$1:$G$1407,"&lt;="&amp;$B16,Magi!$F$1:$F$1407,"="&amp;P$8)</f>
        <v>1</v>
      </c>
      <c r="Q16" s="17" t="n">
        <f aca="false">P16/$D$2</f>
        <v>0.00078003120124805</v>
      </c>
      <c r="R16" s="1" t="n">
        <f aca="false">COUNTIFS(Magi!$D$1:$D$1407,"="&amp;$M$7,Magi!$G$1:$G$1407,"&gt;"&amp;$A16,Magi!$G$1:$G$1407,"&lt;="&amp;$B16,Magi!$F$1:$F$1407,"="&amp;R$8)</f>
        <v>0</v>
      </c>
      <c r="S16" s="17" t="n">
        <f aca="false">R16/$D$2</f>
        <v>0</v>
      </c>
      <c r="T16" s="1" t="n">
        <f aca="false">COUNTIFS(Magi!$D$1:$D$1407,"="&amp;$M$7,Magi!$G$1:$G$1407,"&gt;"&amp;$A16,Magi!$G$1:$G$1407,"&lt;="&amp;$B16,Magi!$F$1:$F$1407,"="&amp;T$8)</f>
        <v>0</v>
      </c>
      <c r="U16" s="17" t="n">
        <f aca="false">T16/$D$2</f>
        <v>0</v>
      </c>
    </row>
    <row r="17" customFormat="false" ht="12.8" hidden="false" customHeight="false" outlineLevel="0" collapsed="false">
      <c r="A17" s="1" t="n">
        <f aca="false">B16</f>
        <v>130</v>
      </c>
      <c r="B17" s="1" t="n">
        <f aca="false">A17+15</f>
        <v>145</v>
      </c>
      <c r="C17" s="1" t="n">
        <f aca="false">COUNTIFS(Magi!$G$1:$G$1407,"&gt;"&amp;A17,Magi!$G$1:$G$1407,"&lt;="&amp;B17)</f>
        <v>13</v>
      </c>
      <c r="D17" s="17" t="n">
        <f aca="false">C17/$D$2</f>
        <v>0.0101404056162247</v>
      </c>
      <c r="E17" s="1" t="n">
        <f aca="false">COUNTIFS(Magi!$G$1:$G$1407,"&gt;"&amp;$A17,Magi!$G$1:$G$1407,"&lt;="&amp;$B17,Magi!$F$1:$F$1407,"="&amp;E$8)</f>
        <v>9</v>
      </c>
      <c r="F17" s="17" t="n">
        <f aca="false">E17/$D$2</f>
        <v>0.00702028081123245</v>
      </c>
      <c r="G17" s="1" t="n">
        <f aca="false">COUNTIFS(Magi!$G$1:$G$1407,"&gt;"&amp;$A17,Magi!$G$1:$G$1407,"&lt;="&amp;$B17,Magi!$F$1:$F$1407,"="&amp;G$8)</f>
        <v>4</v>
      </c>
      <c r="H17" s="17" t="n">
        <f aca="false">G17/$D$2</f>
        <v>0.0031201248049922</v>
      </c>
      <c r="I17" s="1" t="n">
        <f aca="false">COUNTIFS(Magi!$G$1:$G$1407,"&gt;"&amp;$A17,Magi!$G$1:$G$1407,"&lt;="&amp;$B17,Magi!$F$1:$F$1407,"="&amp;I$8)</f>
        <v>0</v>
      </c>
      <c r="J17" s="17" t="n">
        <f aca="false">I17/$D$2</f>
        <v>0</v>
      </c>
      <c r="L17" s="1" t="n">
        <f aca="false">M16</f>
        <v>130</v>
      </c>
      <c r="M17" s="1" t="n">
        <f aca="false">L17+15</f>
        <v>145</v>
      </c>
      <c r="N17" s="1" t="n">
        <f aca="false">COUNTIFS(Magi!$D$1:$D$1407,"="&amp;$M$7,Magi!$G$1:$G$1407,"&gt;"&amp;$A17,Magi!$G$1:$G$1407,"&lt;="&amp;$B17)</f>
        <v>0</v>
      </c>
      <c r="O17" s="17" t="n">
        <f aca="false">N17/$D$2</f>
        <v>0</v>
      </c>
      <c r="P17" s="1" t="n">
        <f aca="false">COUNTIFS(Magi!$D$1:$D$1407,"="&amp;$M$7,Magi!$G$1:$G$1407,"&gt;"&amp;$A17,Magi!$G$1:$G$1407,"&lt;="&amp;$B17,Magi!$F$1:$F$1407,"="&amp;P$8)</f>
        <v>0</v>
      </c>
      <c r="Q17" s="17" t="n">
        <f aca="false">P17/$D$2</f>
        <v>0</v>
      </c>
      <c r="R17" s="1" t="n">
        <f aca="false">COUNTIFS(Magi!$D$1:$D$1407,"="&amp;$M$7,Magi!$G$1:$G$1407,"&gt;"&amp;$A17,Magi!$G$1:$G$1407,"&lt;="&amp;$B17,Magi!$F$1:$F$1407,"="&amp;R$8)</f>
        <v>0</v>
      </c>
      <c r="S17" s="17" t="n">
        <f aca="false">R17/$D$2</f>
        <v>0</v>
      </c>
      <c r="T17" s="1" t="n">
        <f aca="false">COUNTIFS(Magi!$D$1:$D$1407,"="&amp;$M$7,Magi!$G$1:$G$1407,"&gt;"&amp;$A17,Magi!$G$1:$G$1407,"&lt;="&amp;$B17,Magi!$F$1:$F$1407,"="&amp;T$8)</f>
        <v>0</v>
      </c>
      <c r="U17" s="17" t="n">
        <f aca="false">T17/$D$2</f>
        <v>0</v>
      </c>
    </row>
    <row r="18" customFormat="false" ht="12.8" hidden="false" customHeight="false" outlineLevel="0" collapsed="false">
      <c r="A18" s="1" t="n">
        <f aca="false">B17</f>
        <v>145</v>
      </c>
      <c r="B18" s="1" t="n">
        <f aca="false">A18+15</f>
        <v>160</v>
      </c>
      <c r="C18" s="1" t="n">
        <f aca="false">COUNTIFS(Magi!$G$1:$G$1407,"&gt;"&amp;A18,Magi!$G$1:$G$1407,"&lt;="&amp;B18)</f>
        <v>18</v>
      </c>
      <c r="D18" s="17" t="n">
        <f aca="false">C18/$D$2</f>
        <v>0.0140405616224649</v>
      </c>
      <c r="E18" s="1" t="n">
        <f aca="false">COUNTIFS(Magi!$G$1:$G$1407,"&gt;"&amp;$A18,Magi!$G$1:$G$1407,"&lt;="&amp;$B18,Magi!$F$1:$F$1407,"="&amp;E$8)</f>
        <v>13</v>
      </c>
      <c r="F18" s="17" t="n">
        <f aca="false">E18/$D$2</f>
        <v>0.0101404056162247</v>
      </c>
      <c r="G18" s="1" t="n">
        <f aca="false">COUNTIFS(Magi!$G$1:$G$1407,"&gt;"&amp;$A18,Magi!$G$1:$G$1407,"&lt;="&amp;$B18,Magi!$F$1:$F$1407,"="&amp;G$8)</f>
        <v>5</v>
      </c>
      <c r="H18" s="17" t="n">
        <f aca="false">G18/$D$2</f>
        <v>0.00390015600624025</v>
      </c>
      <c r="I18" s="1" t="n">
        <f aca="false">COUNTIFS(Magi!$G$1:$G$1407,"&gt;"&amp;$A18,Magi!$G$1:$G$1407,"&lt;="&amp;$B18,Magi!$F$1:$F$1407,"="&amp;I$8)</f>
        <v>0</v>
      </c>
      <c r="J18" s="17" t="n">
        <f aca="false">I18/$D$2</f>
        <v>0</v>
      </c>
      <c r="L18" s="1" t="n">
        <f aca="false">M17</f>
        <v>145</v>
      </c>
      <c r="M18" s="1" t="n">
        <f aca="false">L18+15</f>
        <v>160</v>
      </c>
      <c r="N18" s="1" t="n">
        <f aca="false">COUNTIFS(Magi!$D$1:$D$1407,"="&amp;$M$7,Magi!$G$1:$G$1407,"&gt;"&amp;$A18,Magi!$G$1:$G$1407,"&lt;="&amp;$B18)</f>
        <v>3</v>
      </c>
      <c r="O18" s="17" t="n">
        <f aca="false">N18/$D$2</f>
        <v>0.00234009360374415</v>
      </c>
      <c r="P18" s="1" t="n">
        <f aca="false">COUNTIFS(Magi!$D$1:$D$1407,"="&amp;$M$7,Magi!$G$1:$G$1407,"&gt;"&amp;$A18,Magi!$G$1:$G$1407,"&lt;="&amp;$B18,Magi!$F$1:$F$1407,"="&amp;P$8)</f>
        <v>3</v>
      </c>
      <c r="Q18" s="17" t="n">
        <f aca="false">P18/$D$2</f>
        <v>0.00234009360374415</v>
      </c>
      <c r="R18" s="1" t="n">
        <f aca="false">COUNTIFS(Magi!$D$1:$D$1407,"="&amp;$M$7,Magi!$G$1:$G$1407,"&gt;"&amp;$A18,Magi!$G$1:$G$1407,"&lt;="&amp;$B18,Magi!$F$1:$F$1407,"="&amp;R$8)</f>
        <v>0</v>
      </c>
      <c r="S18" s="17" t="n">
        <f aca="false">R18/$D$2</f>
        <v>0</v>
      </c>
      <c r="T18" s="1" t="n">
        <f aca="false">COUNTIFS(Magi!$D$1:$D$1407,"="&amp;$M$7,Magi!$G$1:$G$1407,"&gt;"&amp;$A18,Magi!$G$1:$G$1407,"&lt;="&amp;$B18,Magi!$F$1:$F$1407,"="&amp;T$8)</f>
        <v>0</v>
      </c>
      <c r="U18" s="17" t="n">
        <f aca="false">T18/$D$2</f>
        <v>0</v>
      </c>
    </row>
    <row r="19" customFormat="false" ht="12.8" hidden="false" customHeight="false" outlineLevel="0" collapsed="false">
      <c r="A19" s="1" t="n">
        <f aca="false">B18</f>
        <v>160</v>
      </c>
      <c r="B19" s="1" t="n">
        <f aca="false">A19+15</f>
        <v>175</v>
      </c>
      <c r="C19" s="1" t="n">
        <f aca="false">COUNTIFS(Magi!$G$1:$G$1407,"&gt;"&amp;A19,Magi!$G$1:$G$1407,"&lt;="&amp;B19)</f>
        <v>6</v>
      </c>
      <c r="D19" s="17" t="n">
        <f aca="false">C19/$D$2</f>
        <v>0.0046801872074883</v>
      </c>
      <c r="E19" s="1" t="n">
        <f aca="false">COUNTIFS(Magi!$G$1:$G$1407,"&gt;"&amp;$A19,Magi!$G$1:$G$1407,"&lt;="&amp;$B19,Magi!$F$1:$F$1407,"="&amp;E$8)</f>
        <v>5</v>
      </c>
      <c r="F19" s="17" t="n">
        <f aca="false">E19/$D$2</f>
        <v>0.00390015600624025</v>
      </c>
      <c r="G19" s="1" t="n">
        <f aca="false">COUNTIFS(Magi!$G$1:$G$1407,"&gt;"&amp;$A19,Magi!$G$1:$G$1407,"&lt;="&amp;$B19,Magi!$F$1:$F$1407,"="&amp;G$8)</f>
        <v>1</v>
      </c>
      <c r="H19" s="17" t="n">
        <f aca="false">G19/$D$2</f>
        <v>0.00078003120124805</v>
      </c>
      <c r="I19" s="1" t="n">
        <f aca="false">COUNTIFS(Magi!$G$1:$G$1407,"&gt;"&amp;$A19,Magi!$G$1:$G$1407,"&lt;="&amp;$B19,Magi!$F$1:$F$1407,"="&amp;I$8)</f>
        <v>0</v>
      </c>
      <c r="J19" s="17" t="n">
        <f aca="false">I19/$D$2</f>
        <v>0</v>
      </c>
      <c r="L19" s="1" t="n">
        <f aca="false">M18</f>
        <v>160</v>
      </c>
      <c r="M19" s="1" t="n">
        <f aca="false">L19+15</f>
        <v>175</v>
      </c>
      <c r="N19" s="1" t="n">
        <f aca="false">COUNTIFS(Magi!$D$1:$D$1407,"="&amp;$M$7,Magi!$G$1:$G$1407,"&gt;"&amp;$A19,Magi!$G$1:$G$1407,"&lt;="&amp;$B19)</f>
        <v>1</v>
      </c>
      <c r="O19" s="17" t="n">
        <f aca="false">N19/$D$2</f>
        <v>0.00078003120124805</v>
      </c>
      <c r="P19" s="1" t="n">
        <f aca="false">COUNTIFS(Magi!$D$1:$D$1407,"="&amp;$M$7,Magi!$G$1:$G$1407,"&gt;"&amp;$A19,Magi!$G$1:$G$1407,"&lt;="&amp;$B19,Magi!$F$1:$F$1407,"="&amp;P$8)</f>
        <v>0</v>
      </c>
      <c r="Q19" s="17" t="n">
        <f aca="false">P19/$D$2</f>
        <v>0</v>
      </c>
      <c r="R19" s="1" t="n">
        <f aca="false">COUNTIFS(Magi!$D$1:$D$1407,"="&amp;$M$7,Magi!$G$1:$G$1407,"&gt;"&amp;$A19,Magi!$G$1:$G$1407,"&lt;="&amp;$B19,Magi!$F$1:$F$1407,"="&amp;R$8)</f>
        <v>1</v>
      </c>
      <c r="S19" s="17" t="n">
        <f aca="false">R19/$D$2</f>
        <v>0.00078003120124805</v>
      </c>
      <c r="T19" s="1" t="n">
        <f aca="false">COUNTIFS(Magi!$D$1:$D$1407,"="&amp;$M$7,Magi!$G$1:$G$1407,"&gt;"&amp;$A19,Magi!$G$1:$G$1407,"&lt;="&amp;$B19,Magi!$F$1:$F$1407,"="&amp;T$8)</f>
        <v>0</v>
      </c>
      <c r="U19" s="17" t="n">
        <f aca="false">T19/$D$2</f>
        <v>0</v>
      </c>
    </row>
    <row r="20" customFormat="false" ht="12.8" hidden="false" customHeight="false" outlineLevel="0" collapsed="false">
      <c r="A20" s="1" t="n">
        <f aca="false">B19</f>
        <v>175</v>
      </c>
      <c r="B20" s="1" t="n">
        <f aca="false">A20+15</f>
        <v>190</v>
      </c>
      <c r="C20" s="1" t="n">
        <f aca="false">COUNTIFS(Magi!$G$1:$G$1407,"&gt;"&amp;A20,Magi!$G$1:$G$1407,"&lt;="&amp;B20)</f>
        <v>1</v>
      </c>
      <c r="D20" s="17" t="n">
        <f aca="false">C20/$D$2</f>
        <v>0.00078003120124805</v>
      </c>
      <c r="E20" s="1" t="n">
        <f aca="false">COUNTIFS(Magi!$G$1:$G$1407,"&gt;"&amp;$A20,Magi!$G$1:$G$1407,"&lt;="&amp;$B20,Magi!$F$1:$F$1407,"="&amp;E$8)</f>
        <v>1</v>
      </c>
      <c r="F20" s="17" t="n">
        <f aca="false">E20/$D$2</f>
        <v>0.00078003120124805</v>
      </c>
      <c r="G20" s="1" t="n">
        <f aca="false">COUNTIFS(Magi!$G$1:$G$1407,"&gt;"&amp;$A20,Magi!$G$1:$G$1407,"&lt;="&amp;$B20,Magi!$F$1:$F$1407,"="&amp;G$8)</f>
        <v>0</v>
      </c>
      <c r="H20" s="17" t="n">
        <f aca="false">G20/$D$2</f>
        <v>0</v>
      </c>
      <c r="I20" s="1" t="n">
        <f aca="false">COUNTIFS(Magi!$G$1:$G$1407,"&gt;"&amp;$A20,Magi!$G$1:$G$1407,"&lt;="&amp;$B20,Magi!$F$1:$F$1407,"="&amp;I$8)</f>
        <v>0</v>
      </c>
      <c r="J20" s="17" t="n">
        <f aca="false">I20/$D$2</f>
        <v>0</v>
      </c>
      <c r="L20" s="1" t="n">
        <f aca="false">M19</f>
        <v>175</v>
      </c>
      <c r="M20" s="1" t="n">
        <f aca="false">L20+15</f>
        <v>190</v>
      </c>
      <c r="N20" s="1" t="n">
        <f aca="false">COUNTIFS(Magi!$D$1:$D$1407,"="&amp;$M$7,Magi!$G$1:$G$1407,"&gt;"&amp;$A20,Magi!$G$1:$G$1407,"&lt;="&amp;$B20)</f>
        <v>0</v>
      </c>
      <c r="O20" s="17" t="n">
        <f aca="false">N20/$D$2</f>
        <v>0</v>
      </c>
      <c r="P20" s="1" t="n">
        <f aca="false">COUNTIFS(Magi!$D$1:$D$1407,"="&amp;$M$7,Magi!$G$1:$G$1407,"&gt;"&amp;$A20,Magi!$G$1:$G$1407,"&lt;="&amp;$B20,Magi!$F$1:$F$1407,"="&amp;P$8)</f>
        <v>0</v>
      </c>
      <c r="Q20" s="17" t="n">
        <f aca="false">P20/$D$2</f>
        <v>0</v>
      </c>
      <c r="R20" s="1" t="n">
        <f aca="false">COUNTIFS(Magi!$D$1:$D$1407,"="&amp;$M$7,Magi!$G$1:$G$1407,"&gt;"&amp;$A20,Magi!$G$1:$G$1407,"&lt;="&amp;$B20,Magi!$F$1:$F$1407,"="&amp;R$8)</f>
        <v>0</v>
      </c>
      <c r="S20" s="17" t="n">
        <f aca="false">R20/$D$2</f>
        <v>0</v>
      </c>
      <c r="T20" s="1" t="n">
        <f aca="false">COUNTIFS(Magi!$D$1:$D$1407,"="&amp;$M$7,Magi!$G$1:$G$1407,"&gt;"&amp;$A20,Magi!$G$1:$G$1407,"&lt;="&amp;$B20,Magi!$F$1:$F$1407,"="&amp;T$8)</f>
        <v>0</v>
      </c>
      <c r="U20" s="17" t="n">
        <f aca="false">T20/$D$2</f>
        <v>0</v>
      </c>
    </row>
    <row r="21" customFormat="false" ht="12.8" hidden="false" customHeight="false" outlineLevel="0" collapsed="false">
      <c r="A21" s="1" t="n">
        <f aca="false">B20</f>
        <v>190</v>
      </c>
      <c r="B21" s="1" t="n">
        <f aca="false">A21+15</f>
        <v>205</v>
      </c>
      <c r="C21" s="1" t="n">
        <f aca="false">COUNTIFS(Magi!$G$1:$G$1407,"&gt;"&amp;A21,Magi!$G$1:$G$1407,"&lt;="&amp;B21)</f>
        <v>2</v>
      </c>
      <c r="D21" s="17" t="n">
        <f aca="false">C21/$D$2</f>
        <v>0.0015600624024961</v>
      </c>
      <c r="E21" s="1" t="n">
        <f aca="false">COUNTIFS(Magi!$G$1:$G$1407,"&gt;"&amp;$A21,Magi!$G$1:$G$1407,"&lt;="&amp;$B21,Magi!$F$1:$F$1407,"="&amp;E$8)</f>
        <v>1</v>
      </c>
      <c r="F21" s="17" t="n">
        <f aca="false">E21/$D$2</f>
        <v>0.00078003120124805</v>
      </c>
      <c r="G21" s="1" t="n">
        <f aca="false">COUNTIFS(Magi!$G$1:$G$1407,"&gt;"&amp;$A21,Magi!$G$1:$G$1407,"&lt;="&amp;$B21,Magi!$F$1:$F$1407,"="&amp;G$8)</f>
        <v>1</v>
      </c>
      <c r="H21" s="17" t="n">
        <f aca="false">G21/$D$2</f>
        <v>0.00078003120124805</v>
      </c>
      <c r="I21" s="1" t="n">
        <f aca="false">COUNTIFS(Magi!$G$1:$G$1407,"&gt;"&amp;$A21,Magi!$G$1:$G$1407,"&lt;="&amp;$B21,Magi!$F$1:$F$1407,"="&amp;I$8)</f>
        <v>0</v>
      </c>
      <c r="J21" s="17" t="n">
        <f aca="false">I21/$D$2</f>
        <v>0</v>
      </c>
      <c r="L21" s="1" t="n">
        <f aca="false">M20</f>
        <v>190</v>
      </c>
      <c r="M21" s="1" t="n">
        <f aca="false">L21+15</f>
        <v>205</v>
      </c>
      <c r="N21" s="1" t="n">
        <f aca="false">COUNTIFS(Magi!$D$1:$D$1407,"="&amp;$M$7,Magi!$G$1:$G$1407,"&gt;"&amp;$A21,Magi!$G$1:$G$1407,"&lt;="&amp;$B21)</f>
        <v>0</v>
      </c>
      <c r="O21" s="17" t="n">
        <f aca="false">N21/$D$2</f>
        <v>0</v>
      </c>
      <c r="P21" s="1" t="n">
        <f aca="false">COUNTIFS(Magi!$D$1:$D$1407,"="&amp;$M$7,Magi!$G$1:$G$1407,"&gt;"&amp;$A21,Magi!$G$1:$G$1407,"&lt;="&amp;$B21,Magi!$F$1:$F$1407,"="&amp;P$8)</f>
        <v>0</v>
      </c>
      <c r="Q21" s="17" t="n">
        <f aca="false">P21/$D$2</f>
        <v>0</v>
      </c>
      <c r="R21" s="1" t="n">
        <f aca="false">COUNTIFS(Magi!$D$1:$D$1407,"="&amp;$M$7,Magi!$G$1:$G$1407,"&gt;"&amp;$A21,Magi!$G$1:$G$1407,"&lt;="&amp;$B21,Magi!$F$1:$F$1407,"="&amp;R$8)</f>
        <v>0</v>
      </c>
      <c r="S21" s="17" t="n">
        <f aca="false">R21/$D$2</f>
        <v>0</v>
      </c>
      <c r="T21" s="1" t="n">
        <f aca="false">COUNTIFS(Magi!$D$1:$D$1407,"="&amp;$M$7,Magi!$G$1:$G$1407,"&gt;"&amp;$A21,Magi!$G$1:$G$1407,"&lt;="&amp;$B21,Magi!$F$1:$F$1407,"="&amp;T$8)</f>
        <v>0</v>
      </c>
      <c r="U21" s="17" t="n">
        <f aca="false">T21/$D$2</f>
        <v>0</v>
      </c>
    </row>
    <row r="22" customFormat="false" ht="12.8" hidden="false" customHeight="false" outlineLevel="0" collapsed="false">
      <c r="A22" s="1" t="n">
        <f aca="false">B21</f>
        <v>205</v>
      </c>
      <c r="B22" s="1" t="n">
        <f aca="false">A22+15</f>
        <v>220</v>
      </c>
      <c r="C22" s="1" t="n">
        <f aca="false">COUNTIFS(Magi!$G$1:$G$1407,"&gt;"&amp;A22,Magi!$G$1:$G$1407,"&lt;="&amp;B22)</f>
        <v>0</v>
      </c>
      <c r="D22" s="17" t="n">
        <f aca="false">C22/$D$2</f>
        <v>0</v>
      </c>
      <c r="E22" s="1" t="n">
        <f aca="false">COUNTIFS(Magi!$G$1:$G$1407,"&gt;"&amp;$A22,Magi!$G$1:$G$1407,"&lt;="&amp;$B22,Magi!$F$1:$F$1407,"="&amp;E$8)</f>
        <v>0</v>
      </c>
      <c r="F22" s="17" t="n">
        <f aca="false">E22/$D$2</f>
        <v>0</v>
      </c>
      <c r="G22" s="1" t="n">
        <f aca="false">COUNTIFS(Magi!$G$1:$G$1407,"&gt;"&amp;$A22,Magi!$G$1:$G$1407,"&lt;="&amp;$B22,Magi!$F$1:$F$1407,"="&amp;G$8)</f>
        <v>0</v>
      </c>
      <c r="H22" s="17" t="n">
        <f aca="false">G22/$D$2</f>
        <v>0</v>
      </c>
      <c r="I22" s="1" t="n">
        <f aca="false">COUNTIFS(Magi!$G$1:$G$1407,"&gt;"&amp;$A22,Magi!$G$1:$G$1407,"&lt;="&amp;$B22,Magi!$F$1:$F$1407,"="&amp;I$8)</f>
        <v>0</v>
      </c>
      <c r="J22" s="17" t="n">
        <f aca="false">I22/$D$2</f>
        <v>0</v>
      </c>
      <c r="L22" s="1" t="n">
        <f aca="false">M21</f>
        <v>205</v>
      </c>
      <c r="M22" s="1" t="n">
        <f aca="false">L22+15</f>
        <v>220</v>
      </c>
      <c r="N22" s="1" t="n">
        <f aca="false">COUNTIFS(Magi!$D$1:$D$1407,"="&amp;$M$7,Magi!$G$1:$G$1407,"&gt;"&amp;$A22,Magi!$G$1:$G$1407,"&lt;="&amp;$B22)</f>
        <v>0</v>
      </c>
      <c r="O22" s="17" t="n">
        <f aca="false">N22/$D$2</f>
        <v>0</v>
      </c>
      <c r="P22" s="1" t="n">
        <f aca="false">COUNTIFS(Magi!$D$1:$D$1407,"="&amp;$M$7,Magi!$G$1:$G$1407,"&gt;"&amp;$A22,Magi!$G$1:$G$1407,"&lt;="&amp;$B22,Magi!$F$1:$F$1407,"="&amp;P$8)</f>
        <v>0</v>
      </c>
      <c r="Q22" s="17" t="n">
        <f aca="false">P22/$D$2</f>
        <v>0</v>
      </c>
      <c r="R22" s="1" t="n">
        <f aca="false">COUNTIFS(Magi!$D$1:$D$1407,"="&amp;$M$7,Magi!$G$1:$G$1407,"&gt;"&amp;$A22,Magi!$G$1:$G$1407,"&lt;="&amp;$B22,Magi!$F$1:$F$1407,"="&amp;R$8)</f>
        <v>0</v>
      </c>
      <c r="S22" s="17" t="n">
        <f aca="false">R22/$D$2</f>
        <v>0</v>
      </c>
      <c r="T22" s="1" t="n">
        <f aca="false">COUNTIFS(Magi!$D$1:$D$1407,"="&amp;$M$7,Magi!$G$1:$G$1407,"&gt;"&amp;$A22,Magi!$G$1:$G$1407,"&lt;="&amp;$B22,Magi!$F$1:$F$1407,"="&amp;T$8)</f>
        <v>0</v>
      </c>
      <c r="U22" s="17" t="n">
        <f aca="false">T22/$D$2</f>
        <v>0</v>
      </c>
    </row>
    <row r="23" customFormat="false" ht="12.8" hidden="false" customHeight="false" outlineLevel="0" collapsed="false">
      <c r="A23" s="1" t="n">
        <f aca="false">B22</f>
        <v>220</v>
      </c>
      <c r="B23" s="1" t="n">
        <f aca="false">A23+15</f>
        <v>235</v>
      </c>
      <c r="C23" s="1" t="n">
        <f aca="false">COUNTIFS(Magi!$G$1:$G$1407,"&gt;"&amp;A23,Magi!$G$1:$G$1407,"&lt;="&amp;B23)</f>
        <v>1</v>
      </c>
      <c r="D23" s="17" t="n">
        <f aca="false">C23/$D$2</f>
        <v>0.00078003120124805</v>
      </c>
      <c r="E23" s="1" t="n">
        <f aca="false">COUNTIFS(Magi!$G$1:$G$1407,"&gt;"&amp;$A23,Magi!$G$1:$G$1407,"&lt;="&amp;$B23,Magi!$F$1:$F$1407,"="&amp;E$8)</f>
        <v>0</v>
      </c>
      <c r="F23" s="17" t="n">
        <f aca="false">E23/$D$2</f>
        <v>0</v>
      </c>
      <c r="G23" s="1" t="n">
        <f aca="false">COUNTIFS(Magi!$G$1:$G$1407,"&gt;"&amp;$A23,Magi!$G$1:$G$1407,"&lt;="&amp;$B23,Magi!$F$1:$F$1407,"="&amp;G$8)</f>
        <v>1</v>
      </c>
      <c r="H23" s="17" t="n">
        <f aca="false">G23/$D$2</f>
        <v>0.00078003120124805</v>
      </c>
      <c r="I23" s="1" t="n">
        <f aca="false">COUNTIFS(Magi!$G$1:$G$1407,"&gt;"&amp;$A23,Magi!$G$1:$G$1407,"&lt;="&amp;$B23,Magi!$F$1:$F$1407,"="&amp;I$8)</f>
        <v>0</v>
      </c>
      <c r="J23" s="17" t="n">
        <f aca="false">I23/$D$2</f>
        <v>0</v>
      </c>
      <c r="L23" s="1" t="n">
        <f aca="false">M22</f>
        <v>220</v>
      </c>
      <c r="M23" s="1" t="n">
        <f aca="false">L23+15</f>
        <v>235</v>
      </c>
      <c r="N23" s="1" t="n">
        <f aca="false">COUNTIFS(Magi!$D$1:$D$1407,"="&amp;$M$7,Magi!$G$1:$G$1407,"&gt;"&amp;$A23,Magi!$G$1:$G$1407,"&lt;="&amp;$B23)</f>
        <v>0</v>
      </c>
      <c r="O23" s="17" t="n">
        <f aca="false">N23/$D$2</f>
        <v>0</v>
      </c>
      <c r="P23" s="1" t="n">
        <f aca="false">COUNTIFS(Magi!$D$1:$D$1407,"="&amp;$M$7,Magi!$G$1:$G$1407,"&gt;"&amp;$A23,Magi!$G$1:$G$1407,"&lt;="&amp;$B23,Magi!$F$1:$F$1407,"="&amp;P$8)</f>
        <v>0</v>
      </c>
      <c r="Q23" s="17" t="n">
        <f aca="false">P23/$D$2</f>
        <v>0</v>
      </c>
      <c r="R23" s="1" t="n">
        <f aca="false">COUNTIFS(Magi!$D$1:$D$1407,"="&amp;$M$7,Magi!$G$1:$G$1407,"&gt;"&amp;$A23,Magi!$G$1:$G$1407,"&lt;="&amp;$B23,Magi!$F$1:$F$1407,"="&amp;R$8)</f>
        <v>0</v>
      </c>
      <c r="S23" s="17" t="n">
        <f aca="false">R23/$D$2</f>
        <v>0</v>
      </c>
      <c r="T23" s="1" t="n">
        <f aca="false">COUNTIFS(Magi!$D$1:$D$1407,"="&amp;$M$7,Magi!$G$1:$G$1407,"&gt;"&amp;$A23,Magi!$G$1:$G$1407,"&lt;="&amp;$B23,Magi!$F$1:$F$1407,"="&amp;T$8)</f>
        <v>0</v>
      </c>
      <c r="U23" s="17" t="n">
        <f aca="false">T23/$D$2</f>
        <v>0</v>
      </c>
    </row>
    <row r="24" customFormat="false" ht="12.8" hidden="false" customHeight="false" outlineLevel="0" collapsed="false">
      <c r="A24" s="1" t="n">
        <f aca="false">B23</f>
        <v>235</v>
      </c>
      <c r="B24" s="1" t="n">
        <f aca="false">A24+15</f>
        <v>250</v>
      </c>
      <c r="C24" s="1" t="n">
        <f aca="false">COUNTIFS(Magi!$G$1:$G$1407,"&gt;"&amp;A24,Magi!$G$1:$G$1407,"&lt;="&amp;B24)</f>
        <v>0</v>
      </c>
      <c r="D24" s="17" t="n">
        <f aca="false">C24/$D$2</f>
        <v>0</v>
      </c>
      <c r="E24" s="1" t="n">
        <f aca="false">COUNTIFS(Magi!$G$1:$G$1407,"&gt;"&amp;$A24,Magi!$G$1:$G$1407,"&lt;="&amp;$B24,Magi!$F$1:$F$1407,"="&amp;E$8)</f>
        <v>0</v>
      </c>
      <c r="F24" s="17" t="n">
        <f aca="false">E24/$D$2</f>
        <v>0</v>
      </c>
      <c r="G24" s="1" t="n">
        <f aca="false">COUNTIFS(Magi!$G$1:$G$1407,"&gt;"&amp;$A24,Magi!$G$1:$G$1407,"&lt;="&amp;$B24,Magi!$F$1:$F$1407,"="&amp;G$8)</f>
        <v>0</v>
      </c>
      <c r="H24" s="17" t="n">
        <f aca="false">G24/$D$2</f>
        <v>0</v>
      </c>
      <c r="I24" s="1" t="n">
        <f aca="false">COUNTIFS(Magi!$G$1:$G$1407,"&gt;"&amp;$A24,Magi!$G$1:$G$1407,"&lt;="&amp;$B24,Magi!$F$1:$F$1407,"="&amp;I$8)</f>
        <v>0</v>
      </c>
      <c r="J24" s="17" t="n">
        <f aca="false">I24/$D$2</f>
        <v>0</v>
      </c>
      <c r="L24" s="1" t="n">
        <f aca="false">M23</f>
        <v>235</v>
      </c>
      <c r="M24" s="1" t="n">
        <f aca="false">L24+15</f>
        <v>250</v>
      </c>
      <c r="N24" s="1" t="n">
        <f aca="false">COUNTIFS(Magi!$D$1:$D$1407,"="&amp;$M$7,Magi!$G$1:$G$1407,"&gt;"&amp;$A24,Magi!$G$1:$G$1407,"&lt;="&amp;$B24)</f>
        <v>0</v>
      </c>
      <c r="O24" s="17" t="n">
        <f aca="false">N24/$D$2</f>
        <v>0</v>
      </c>
      <c r="P24" s="1" t="n">
        <f aca="false">COUNTIFS(Magi!$D$1:$D$1407,"="&amp;$M$7,Magi!$G$1:$G$1407,"&gt;"&amp;$A24,Magi!$G$1:$G$1407,"&lt;="&amp;$B24,Magi!$F$1:$F$1407,"="&amp;P$8)</f>
        <v>0</v>
      </c>
      <c r="Q24" s="17" t="n">
        <f aca="false">P24/$D$2</f>
        <v>0</v>
      </c>
      <c r="R24" s="1" t="n">
        <f aca="false">COUNTIFS(Magi!$D$1:$D$1407,"="&amp;$M$7,Magi!$G$1:$G$1407,"&gt;"&amp;$A24,Magi!$G$1:$G$1407,"&lt;="&amp;$B24,Magi!$F$1:$F$1407,"="&amp;R$8)</f>
        <v>0</v>
      </c>
      <c r="S24" s="17" t="n">
        <f aca="false">R24/$D$2</f>
        <v>0</v>
      </c>
      <c r="T24" s="1" t="n">
        <f aca="false">COUNTIFS(Magi!$D$1:$D$1407,"="&amp;$M$7,Magi!$G$1:$G$1407,"&gt;"&amp;$A24,Magi!$G$1:$G$1407,"&lt;="&amp;$B24,Magi!$F$1:$F$1407,"="&amp;T$8)</f>
        <v>0</v>
      </c>
      <c r="U24" s="17" t="n">
        <f aca="false">T24/$D$2</f>
        <v>0</v>
      </c>
    </row>
    <row r="25" customFormat="false" ht="12.8" hidden="false" customHeight="false" outlineLevel="0" collapsed="false">
      <c r="A25" s="1" t="n">
        <f aca="false">B24</f>
        <v>250</v>
      </c>
      <c r="B25" s="1" t="n">
        <v>500</v>
      </c>
      <c r="C25" s="1" t="n">
        <f aca="false">COUNTIFS(Magi!$G$1:$G$1407,"&gt;"&amp;A25,Magi!$G$1:$G$1407,"&lt;="&amp;B25)</f>
        <v>1</v>
      </c>
      <c r="D25" s="17" t="n">
        <f aca="false">C25/$D$2</f>
        <v>0.00078003120124805</v>
      </c>
      <c r="E25" s="1" t="n">
        <f aca="false">COUNTIFS(Magi!$G$1:$G$1407,"&gt;"&amp;$A25,Magi!$G$1:$G$1407,"&lt;="&amp;$B25,Magi!$F$1:$F$1407,"="&amp;E$8)</f>
        <v>0</v>
      </c>
      <c r="F25" s="17" t="n">
        <f aca="false">E25/$D$2</f>
        <v>0</v>
      </c>
      <c r="G25" s="1" t="n">
        <f aca="false">COUNTIFS(Magi!$G$1:$G$1407,"&gt;"&amp;$A25,Magi!$G$1:$G$1407,"&lt;="&amp;$B25,Magi!$F$1:$F$1407,"="&amp;G$8)</f>
        <v>1</v>
      </c>
      <c r="H25" s="17" t="n">
        <f aca="false">G25/$D$2</f>
        <v>0.00078003120124805</v>
      </c>
      <c r="I25" s="1" t="n">
        <f aca="false">COUNTIFS(Magi!$G$1:$G$1407,"&gt;"&amp;$A25,Magi!$G$1:$G$1407,"&lt;="&amp;$B25,Magi!$F$1:$F$1407,"="&amp;I$8)</f>
        <v>0</v>
      </c>
      <c r="J25" s="17" t="n">
        <f aca="false">I25/$D$2</f>
        <v>0</v>
      </c>
      <c r="L25" s="1" t="n">
        <f aca="false">M24</f>
        <v>250</v>
      </c>
      <c r="M25" s="1" t="n">
        <v>1000</v>
      </c>
      <c r="N25" s="1" t="n">
        <f aca="false">COUNTIFS(Magi!$D$1:$D$1407,"="&amp;$M$7,Magi!$G$1:$G$1407,"&gt;"&amp;$A25,Magi!$G$1:$G$1407,"&lt;="&amp;$B25)</f>
        <v>0</v>
      </c>
      <c r="O25" s="17" t="n">
        <f aca="false">N25/$D$2</f>
        <v>0</v>
      </c>
      <c r="P25" s="1" t="n">
        <f aca="false">COUNTIFS(Magi!$D$1:$D$1407,"="&amp;$M$7,Magi!$G$1:$G$1407,"&gt;"&amp;$A25,Magi!$G$1:$G$1407,"&lt;="&amp;$B25,Magi!$F$1:$F$1407,"="&amp;P$8)</f>
        <v>0</v>
      </c>
      <c r="Q25" s="17" t="n">
        <f aca="false">P25/$D$2</f>
        <v>0</v>
      </c>
      <c r="R25" s="1" t="n">
        <f aca="false">COUNTIFS(Magi!$D$1:$D$1407,"="&amp;$M$7,Magi!$G$1:$G$1407,"&gt;"&amp;$A25,Magi!$G$1:$G$1407,"&lt;="&amp;$B25,Magi!$F$1:$F$1407,"="&amp;R$8)</f>
        <v>0</v>
      </c>
      <c r="S25" s="17" t="n">
        <f aca="false">R25/$D$2</f>
        <v>0</v>
      </c>
      <c r="T25" s="1" t="n">
        <f aca="false">COUNTIFS(Magi!$D$1:$D$1407,"="&amp;$M$7,Magi!$G$1:$G$1407,"&gt;"&amp;$A25,Magi!$G$1:$G$1407,"&lt;="&amp;$B25,Magi!$F$1:$F$1407,"="&amp;T$8)</f>
        <v>0</v>
      </c>
      <c r="U25" s="17" t="n">
        <f aca="false">T25/$D$2</f>
        <v>0</v>
      </c>
    </row>
    <row r="26" customFormat="false" ht="12.8" hidden="false" customHeight="false" outlineLevel="0" collapsed="false">
      <c r="A26" s="1" t="s">
        <v>1765</v>
      </c>
      <c r="C26" s="1" t="n">
        <f aca="false">SUM(C9:C25)</f>
        <v>445</v>
      </c>
      <c r="D26" s="17" t="n">
        <f aca="false">C26/$D$2</f>
        <v>0.347113884555382</v>
      </c>
      <c r="E26" s="1" t="n">
        <f aca="false">SUM(E9:E25)</f>
        <v>291</v>
      </c>
      <c r="F26" s="17" t="n">
        <f aca="false">E26/$D$2</f>
        <v>0.226989079563183</v>
      </c>
      <c r="G26" s="1" t="n">
        <f aca="false">SUM(G9:G25)</f>
        <v>146</v>
      </c>
      <c r="H26" s="17" t="n">
        <f aca="false">G26/$D$2</f>
        <v>0.113884555382215</v>
      </c>
      <c r="I26" s="1" t="n">
        <f aca="false">SUM(I9:I25)</f>
        <v>1</v>
      </c>
      <c r="J26" s="17" t="n">
        <f aca="false">I26/$D$2</f>
        <v>0.00078003120124805</v>
      </c>
      <c r="L26" s="1" t="s">
        <v>1765</v>
      </c>
      <c r="N26" s="1" t="n">
        <f aca="false">SUM(N9:N25)</f>
        <v>35</v>
      </c>
      <c r="O26" s="17" t="n">
        <f aca="false">N26/$D$2</f>
        <v>0.0273010920436817</v>
      </c>
      <c r="P26" s="1" t="n">
        <f aca="false">SUM(P9:P25)</f>
        <v>22</v>
      </c>
      <c r="Q26" s="17" t="n">
        <f aca="false">P26/$D$2</f>
        <v>0.0171606864274571</v>
      </c>
      <c r="R26" s="1" t="n">
        <f aca="false">SUM(R9:R25)</f>
        <v>13</v>
      </c>
      <c r="S26" s="17" t="n">
        <f aca="false">R26/$D$2</f>
        <v>0.0101404056162247</v>
      </c>
      <c r="T26" s="1" t="n">
        <f aca="false">SUM(T9:T25)</f>
        <v>0</v>
      </c>
      <c r="U26" s="17" t="n">
        <f aca="false">T26/$D$2</f>
        <v>0</v>
      </c>
    </row>
  </sheetData>
  <dataValidations count="1">
    <dataValidation allowBlank="true" errorStyle="stop" operator="equal" showDropDown="false" showErrorMessage="true" showInputMessage="false" sqref="M7" type="list">
      <formula1>"Bjornaer,Bonisagus,Criamon,Ex Miscellanea,Flambeau,Guernicus,Jerbiton,Mercere,Redcap,Merinita,Tremere,Tytalus,Verditius"</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Roman,Standard"&amp;12&amp;A</oddHeader>
    <oddFooter>&amp;C&amp;"Times New Roman,Standard"&amp;12Seite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7:C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8" activeCellId="0" sqref="C8"/>
    </sheetView>
  </sheetViews>
  <sheetFormatPr defaultColWidth="11.53515625" defaultRowHeight="12.8" customHeight="false" zeroHeight="false" outlineLevelRow="0" outlineLevelCol="0"/>
  <cols>
    <col collapsed="false" customWidth="true" hidden="false" outlineLevel="0" max="1" min="1" style="1" width="25.54"/>
  </cols>
  <sheetData>
    <row r="7" customFormat="false" ht="12.8" hidden="false" customHeight="false" outlineLevel="0" collapsed="false">
      <c r="A7" s="6" t="s">
        <v>120</v>
      </c>
    </row>
    <row r="8" customFormat="false" ht="12.8" hidden="false" customHeight="false" outlineLevel="0" collapsed="false">
      <c r="A8" s="1" t="s">
        <v>659</v>
      </c>
      <c r="B8" s="2" t="n">
        <f aca="false">COUNTIFS(Magi!$K$1:$K$1407,"="&amp;A8)</f>
        <v>7</v>
      </c>
      <c r="C8" s="1" t="n">
        <v>12</v>
      </c>
    </row>
    <row r="9" customFormat="false" ht="12.8" hidden="false" customHeight="false" outlineLevel="0" collapsed="false">
      <c r="A9" s="1" t="s">
        <v>967</v>
      </c>
      <c r="B9" s="2" t="n">
        <f aca="false">COUNTIFS(Magi!$K$1:$K$1407,"="&amp;A9)</f>
        <v>2</v>
      </c>
      <c r="C9" s="1" t="n">
        <v>14</v>
      </c>
    </row>
    <row r="10" customFormat="false" ht="12.8" hidden="false" customHeight="false" outlineLevel="0" collapsed="false">
      <c r="A10" s="1" t="s">
        <v>231</v>
      </c>
      <c r="B10" s="2" t="n">
        <f aca="false">COUNTIFS(Magi!$K$1:$K$1407,"="&amp;A10)</f>
        <v>4</v>
      </c>
      <c r="C10" s="1" t="n">
        <v>14</v>
      </c>
    </row>
    <row r="11" customFormat="false" ht="12.8" hidden="false" customHeight="false" outlineLevel="0" collapsed="false">
      <c r="A11" s="1" t="s">
        <v>121</v>
      </c>
      <c r="B11" s="2" t="n">
        <f aca="false">COUNTIFS(Magi!$K$1:$K$1407,"="&amp;A11)</f>
        <v>10</v>
      </c>
      <c r="C11" s="1" t="n">
        <v>11</v>
      </c>
    </row>
    <row r="12" customFormat="false" ht="12.8" hidden="false" customHeight="false" outlineLevel="0" collapsed="false">
      <c r="A12" s="1" t="s">
        <v>1769</v>
      </c>
      <c r="B12" s="1" t="n">
        <f aca="false">SUM(B8:B11)</f>
        <v>23</v>
      </c>
      <c r="C12" s="1" t="n">
        <f aca="false">SUM(C8:C11)</f>
        <v>51</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5452</TotalTime>
  <Application>LibreOffice/26.2.6.3$Linux_X86_64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2026-08-08T07:41:44Z</dcterms:created>
  <dc:creator/>
  <dc:description/>
  <dc:language>de-DE</dc:language>
  <cp:lastModifiedBy/>
  <dcterms:modified xsi:type="dcterms:W3CDTF">2026-10-08T11:57:00Z</dcterms:modified>
  <cp:revision>137</cp:revision>
  <dc:subject/>
  <dc:title/>
</cp:coreProperties>
</file>

<file path=docProps/custom.xml><?xml version="1.0" encoding="utf-8"?>
<Properties xmlns="http://schemas.openxmlformats.org/officeDocument/2006/custom-properties" xmlns:vt="http://schemas.openxmlformats.org/officeDocument/2006/docPropsVTypes"/>
</file>